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ntra.010\Desktop\Transparencia Pagina\"/>
    </mc:Choice>
  </mc:AlternateContent>
  <xr:revisionPtr revIDLastSave="0" documentId="8_{1377C8D6-6312-47E1-8AE1-2F699109BD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R-IG" sheetId="1" r:id="rId1"/>
  </sheets>
  <externalReferences>
    <externalReference r:id="rId2"/>
    <externalReference r:id="rId3"/>
  </externalReferences>
  <definedNames>
    <definedName name="Dimension">[1]Listas!$U$3:$U$6</definedName>
    <definedName name="Frecuencia">[1]Listas!$Y$3:$Y$10</definedName>
    <definedName name="Tipo">[1]Listas!$V$3:$V$4</definedName>
    <definedName name="_xlnm.Print_Titles" localSheetId="0">'MIR-IG'!$1:$2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50" i="1" l="1"/>
  <c r="AB350" i="1"/>
  <c r="AA350" i="1"/>
  <c r="Z350" i="1"/>
  <c r="Y350" i="1"/>
  <c r="E350" i="1"/>
  <c r="D350" i="1"/>
  <c r="C350" i="1"/>
  <c r="A350" i="1"/>
  <c r="AC349" i="1"/>
  <c r="AB349" i="1"/>
  <c r="AA349" i="1"/>
  <c r="Z349" i="1"/>
  <c r="Y349" i="1"/>
  <c r="E349" i="1"/>
  <c r="D349" i="1"/>
  <c r="C349" i="1"/>
  <c r="A349" i="1"/>
  <c r="AC348" i="1"/>
  <c r="AB348" i="1"/>
  <c r="AA348" i="1"/>
  <c r="Z348" i="1"/>
  <c r="Y348" i="1"/>
  <c r="E348" i="1"/>
  <c r="D348" i="1"/>
  <c r="C348" i="1"/>
  <c r="A348" i="1"/>
  <c r="AC347" i="1"/>
  <c r="AB347" i="1"/>
  <c r="AA347" i="1"/>
  <c r="Z347" i="1"/>
  <c r="Y347" i="1"/>
  <c r="E347" i="1"/>
  <c r="D347" i="1"/>
  <c r="C347" i="1"/>
  <c r="A347" i="1"/>
  <c r="AC346" i="1"/>
  <c r="AB346" i="1"/>
  <c r="AA346" i="1"/>
  <c r="Z346" i="1"/>
  <c r="Y346" i="1"/>
  <c r="E346" i="1"/>
  <c r="D346" i="1"/>
  <c r="C346" i="1"/>
  <c r="A346" i="1"/>
  <c r="AC345" i="1"/>
  <c r="AB345" i="1"/>
  <c r="AA345" i="1"/>
  <c r="Z345" i="1"/>
  <c r="Y345" i="1"/>
  <c r="E345" i="1"/>
  <c r="D345" i="1"/>
  <c r="C345" i="1"/>
  <c r="A345" i="1"/>
  <c r="AC344" i="1"/>
  <c r="AB344" i="1"/>
  <c r="AA344" i="1"/>
  <c r="Z344" i="1"/>
  <c r="Y344" i="1"/>
  <c r="E344" i="1"/>
  <c r="D344" i="1"/>
  <c r="C344" i="1"/>
  <c r="A344" i="1"/>
  <c r="AC343" i="1"/>
  <c r="AB343" i="1"/>
  <c r="AA343" i="1"/>
  <c r="Z343" i="1"/>
  <c r="Y343" i="1"/>
  <c r="E343" i="1"/>
  <c r="D343" i="1"/>
  <c r="C343" i="1"/>
  <c r="A343" i="1"/>
  <c r="AC342" i="1"/>
  <c r="AB342" i="1"/>
  <c r="AA342" i="1"/>
  <c r="Z342" i="1"/>
  <c r="Y342" i="1"/>
  <c r="E342" i="1"/>
  <c r="D342" i="1"/>
  <c r="C342" i="1"/>
  <c r="A342" i="1"/>
  <c r="AC341" i="1"/>
  <c r="AB341" i="1"/>
  <c r="AA341" i="1"/>
  <c r="Z341" i="1"/>
  <c r="Y341" i="1"/>
  <c r="E341" i="1"/>
  <c r="D341" i="1"/>
  <c r="C341" i="1"/>
  <c r="A341" i="1"/>
  <c r="AC340" i="1"/>
  <c r="AB340" i="1"/>
  <c r="AA340" i="1"/>
  <c r="Z340" i="1"/>
  <c r="Y340" i="1"/>
  <c r="E340" i="1"/>
  <c r="D340" i="1"/>
  <c r="C340" i="1"/>
  <c r="A340" i="1"/>
  <c r="AC339" i="1"/>
  <c r="AB339" i="1"/>
  <c r="AA339" i="1"/>
  <c r="Z339" i="1"/>
  <c r="Y339" i="1"/>
  <c r="E339" i="1"/>
  <c r="D339" i="1"/>
  <c r="C339" i="1"/>
  <c r="A339" i="1"/>
  <c r="AC338" i="1"/>
  <c r="AB338" i="1"/>
  <c r="AA338" i="1"/>
  <c r="Z338" i="1"/>
  <c r="Y338" i="1"/>
  <c r="E338" i="1"/>
  <c r="D338" i="1"/>
  <c r="C338" i="1"/>
  <c r="A338" i="1"/>
  <c r="AC337" i="1"/>
  <c r="AB337" i="1"/>
  <c r="AA337" i="1"/>
  <c r="Z337" i="1"/>
  <c r="Y337" i="1"/>
  <c r="E337" i="1"/>
  <c r="D337" i="1"/>
  <c r="C337" i="1"/>
  <c r="A337" i="1"/>
  <c r="AC336" i="1"/>
  <c r="AB336" i="1"/>
  <c r="AA336" i="1"/>
  <c r="Z336" i="1"/>
  <c r="Y336" i="1"/>
  <c r="E336" i="1"/>
  <c r="D336" i="1"/>
  <c r="C336" i="1"/>
  <c r="A336" i="1"/>
  <c r="AC335" i="1"/>
  <c r="AB335" i="1"/>
  <c r="AA335" i="1"/>
  <c r="Z335" i="1"/>
  <c r="Y335" i="1"/>
  <c r="E335" i="1"/>
  <c r="D335" i="1"/>
  <c r="C335" i="1"/>
  <c r="A335" i="1"/>
  <c r="AC334" i="1"/>
  <c r="AB334" i="1"/>
  <c r="AA334" i="1"/>
  <c r="Z334" i="1"/>
  <c r="Y334" i="1"/>
  <c r="E334" i="1"/>
  <c r="D334" i="1"/>
  <c r="C334" i="1"/>
  <c r="A334" i="1"/>
  <c r="AC333" i="1"/>
  <c r="AB333" i="1"/>
  <c r="AA333" i="1"/>
  <c r="Z333" i="1"/>
  <c r="Y333" i="1"/>
  <c r="E333" i="1"/>
  <c r="D333" i="1"/>
  <c r="C333" i="1"/>
  <c r="A333" i="1"/>
  <c r="AC332" i="1"/>
  <c r="AB332" i="1"/>
  <c r="AA332" i="1"/>
  <c r="Z332" i="1"/>
  <c r="Y332" i="1"/>
  <c r="E332" i="1"/>
  <c r="D332" i="1"/>
  <c r="C332" i="1"/>
  <c r="A332" i="1"/>
  <c r="AC331" i="1"/>
  <c r="AB331" i="1"/>
  <c r="AA331" i="1"/>
  <c r="Z331" i="1"/>
  <c r="Y331" i="1"/>
  <c r="E331" i="1"/>
  <c r="D331" i="1"/>
  <c r="C331" i="1"/>
  <c r="A331" i="1"/>
  <c r="AC330" i="1"/>
  <c r="AB330" i="1"/>
  <c r="AA330" i="1"/>
  <c r="Z330" i="1"/>
  <c r="Y330" i="1"/>
  <c r="E330" i="1"/>
  <c r="D330" i="1"/>
  <c r="C330" i="1"/>
  <c r="A330" i="1"/>
  <c r="AC329" i="1"/>
  <c r="AB329" i="1"/>
  <c r="AA329" i="1"/>
  <c r="Z329" i="1"/>
  <c r="Y329" i="1"/>
  <c r="E329" i="1"/>
  <c r="D329" i="1"/>
  <c r="C329" i="1"/>
  <c r="A329" i="1"/>
  <c r="AC328" i="1"/>
  <c r="AB328" i="1"/>
  <c r="AA328" i="1"/>
  <c r="Z328" i="1"/>
  <c r="Y328" i="1"/>
  <c r="E328" i="1"/>
  <c r="D328" i="1"/>
  <c r="C328" i="1"/>
  <c r="A328" i="1"/>
  <c r="AC327" i="1"/>
  <c r="AB327" i="1"/>
  <c r="AA327" i="1"/>
  <c r="Z327" i="1"/>
  <c r="Y327" i="1"/>
  <c r="E327" i="1"/>
  <c r="D327" i="1"/>
  <c r="C327" i="1"/>
  <c r="A327" i="1"/>
  <c r="AC326" i="1"/>
  <c r="AB326" i="1"/>
  <c r="AA326" i="1"/>
  <c r="Z326" i="1"/>
  <c r="Y326" i="1"/>
  <c r="E326" i="1"/>
  <c r="D326" i="1"/>
  <c r="C326" i="1"/>
  <c r="A326" i="1"/>
  <c r="AC325" i="1"/>
  <c r="AB325" i="1"/>
  <c r="AA325" i="1"/>
  <c r="Z325" i="1"/>
  <c r="Y325" i="1"/>
  <c r="E325" i="1"/>
  <c r="D325" i="1"/>
  <c r="C325" i="1"/>
  <c r="A325" i="1"/>
  <c r="AC324" i="1"/>
  <c r="AB324" i="1"/>
  <c r="AA324" i="1"/>
  <c r="Z324" i="1"/>
  <c r="Y324" i="1"/>
  <c r="E324" i="1"/>
  <c r="D324" i="1"/>
  <c r="C324" i="1"/>
  <c r="A324" i="1"/>
  <c r="AC323" i="1"/>
  <c r="AB323" i="1"/>
  <c r="AA323" i="1"/>
  <c r="Z323" i="1"/>
  <c r="Y323" i="1"/>
  <c r="E323" i="1"/>
  <c r="D323" i="1"/>
  <c r="C323" i="1"/>
  <c r="A323" i="1"/>
  <c r="AC322" i="1"/>
  <c r="AB322" i="1"/>
  <c r="AA322" i="1"/>
  <c r="Z322" i="1"/>
  <c r="Y322" i="1"/>
  <c r="E322" i="1"/>
  <c r="D322" i="1"/>
  <c r="C322" i="1"/>
  <c r="A322" i="1"/>
  <c r="AC321" i="1"/>
  <c r="AB321" i="1"/>
  <c r="AA321" i="1"/>
  <c r="Z321" i="1"/>
  <c r="Y321" i="1"/>
  <c r="E321" i="1"/>
  <c r="D321" i="1"/>
  <c r="C321" i="1"/>
  <c r="A321" i="1"/>
  <c r="AC320" i="1"/>
  <c r="AB320" i="1"/>
  <c r="AA320" i="1"/>
  <c r="Z320" i="1"/>
  <c r="Y320" i="1"/>
  <c r="E320" i="1"/>
  <c r="D320" i="1"/>
  <c r="C320" i="1"/>
  <c r="A320" i="1"/>
  <c r="AC319" i="1"/>
  <c r="AB319" i="1"/>
  <c r="AA319" i="1"/>
  <c r="Z319" i="1"/>
  <c r="Y319" i="1"/>
  <c r="E319" i="1"/>
  <c r="D319" i="1"/>
  <c r="C319" i="1"/>
  <c r="A319" i="1"/>
  <c r="AC318" i="1"/>
  <c r="AB318" i="1"/>
  <c r="AA318" i="1"/>
  <c r="Z318" i="1"/>
  <c r="Y318" i="1"/>
  <c r="E318" i="1"/>
  <c r="D318" i="1"/>
  <c r="C318" i="1"/>
  <c r="A318" i="1"/>
  <c r="AC317" i="1"/>
  <c r="AB317" i="1"/>
  <c r="AA317" i="1"/>
  <c r="Z317" i="1"/>
  <c r="Y317" i="1"/>
  <c r="E317" i="1"/>
  <c r="D317" i="1"/>
  <c r="C317" i="1"/>
  <c r="A317" i="1"/>
  <c r="AC316" i="1"/>
  <c r="AB316" i="1"/>
  <c r="AA316" i="1"/>
  <c r="Z316" i="1"/>
  <c r="Y316" i="1"/>
  <c r="E316" i="1"/>
  <c r="D316" i="1"/>
  <c r="C316" i="1"/>
  <c r="A316" i="1"/>
  <c r="AC315" i="1"/>
  <c r="AB315" i="1"/>
  <c r="AA315" i="1"/>
  <c r="Z315" i="1"/>
  <c r="Y315" i="1"/>
  <c r="E315" i="1"/>
  <c r="D315" i="1"/>
  <c r="C315" i="1"/>
  <c r="A315" i="1"/>
  <c r="AC314" i="1"/>
  <c r="AB314" i="1"/>
  <c r="AA314" i="1"/>
  <c r="Z314" i="1"/>
  <c r="Y314" i="1"/>
  <c r="E314" i="1"/>
  <c r="D314" i="1"/>
  <c r="C314" i="1"/>
  <c r="A314" i="1"/>
  <c r="AC313" i="1"/>
  <c r="AB313" i="1"/>
  <c r="AA313" i="1"/>
  <c r="Z313" i="1"/>
  <c r="Y313" i="1"/>
  <c r="E313" i="1"/>
  <c r="D313" i="1"/>
  <c r="C313" i="1"/>
  <c r="A313" i="1"/>
  <c r="AC312" i="1"/>
  <c r="AB312" i="1"/>
  <c r="AA312" i="1"/>
  <c r="Z312" i="1"/>
  <c r="Y312" i="1"/>
  <c r="E312" i="1"/>
  <c r="D312" i="1"/>
  <c r="C312" i="1"/>
  <c r="A312" i="1"/>
  <c r="AC311" i="1"/>
  <c r="AB311" i="1"/>
  <c r="AA311" i="1"/>
  <c r="Z311" i="1"/>
  <c r="Y311" i="1"/>
  <c r="E311" i="1"/>
  <c r="D311" i="1"/>
  <c r="C311" i="1"/>
  <c r="A311" i="1"/>
  <c r="AC310" i="1"/>
  <c r="AB310" i="1"/>
  <c r="AA310" i="1"/>
  <c r="Z310" i="1"/>
  <c r="Y310" i="1"/>
  <c r="E310" i="1"/>
  <c r="D310" i="1"/>
  <c r="C310" i="1"/>
  <c r="A310" i="1"/>
  <c r="AC309" i="1"/>
  <c r="AB309" i="1"/>
  <c r="AA309" i="1"/>
  <c r="Z309" i="1"/>
  <c r="Y309" i="1"/>
  <c r="E309" i="1"/>
  <c r="D309" i="1"/>
  <c r="C309" i="1"/>
  <c r="A309" i="1"/>
  <c r="AC308" i="1"/>
  <c r="AB308" i="1"/>
  <c r="AA308" i="1"/>
  <c r="Z308" i="1"/>
  <c r="Y308" i="1"/>
  <c r="E308" i="1"/>
  <c r="D308" i="1"/>
  <c r="C308" i="1"/>
  <c r="A308" i="1"/>
  <c r="AC307" i="1"/>
  <c r="AB307" i="1"/>
  <c r="AA307" i="1"/>
  <c r="Z307" i="1"/>
  <c r="Y307" i="1"/>
  <c r="E307" i="1"/>
  <c r="D307" i="1"/>
  <c r="C307" i="1"/>
  <c r="A307" i="1"/>
  <c r="AC306" i="1"/>
  <c r="AB306" i="1"/>
  <c r="AA306" i="1"/>
  <c r="Z306" i="1"/>
  <c r="Y306" i="1"/>
  <c r="E306" i="1"/>
  <c r="D306" i="1"/>
  <c r="C306" i="1"/>
  <c r="A306" i="1"/>
  <c r="AC305" i="1"/>
  <c r="AB305" i="1"/>
  <c r="AA305" i="1"/>
  <c r="Z305" i="1"/>
  <c r="Y305" i="1"/>
  <c r="E305" i="1"/>
  <c r="D305" i="1"/>
  <c r="C305" i="1"/>
  <c r="A305" i="1"/>
  <c r="AC304" i="1"/>
  <c r="AB304" i="1"/>
  <c r="AA304" i="1"/>
  <c r="Z304" i="1"/>
  <c r="Y304" i="1"/>
  <c r="E304" i="1"/>
  <c r="D304" i="1"/>
  <c r="C304" i="1"/>
  <c r="A304" i="1"/>
  <c r="AC303" i="1"/>
  <c r="AB303" i="1"/>
  <c r="AA303" i="1"/>
  <c r="Z303" i="1"/>
  <c r="Y303" i="1"/>
  <c r="E303" i="1"/>
  <c r="D303" i="1"/>
  <c r="C303" i="1"/>
  <c r="A303" i="1"/>
  <c r="AC302" i="1"/>
  <c r="AB302" i="1"/>
  <c r="AA302" i="1"/>
  <c r="Z302" i="1"/>
  <c r="Y302" i="1"/>
  <c r="E302" i="1"/>
  <c r="D302" i="1"/>
  <c r="C302" i="1"/>
  <c r="A302" i="1"/>
  <c r="AC301" i="1"/>
  <c r="AB301" i="1"/>
  <c r="AA301" i="1"/>
  <c r="Z301" i="1"/>
  <c r="Y301" i="1"/>
  <c r="E301" i="1"/>
  <c r="D301" i="1"/>
  <c r="C301" i="1"/>
  <c r="A301" i="1"/>
  <c r="AC300" i="1"/>
  <c r="AB300" i="1"/>
  <c r="AA300" i="1"/>
  <c r="Z300" i="1"/>
  <c r="Y300" i="1"/>
  <c r="E300" i="1"/>
  <c r="D300" i="1"/>
  <c r="C300" i="1"/>
  <c r="A300" i="1"/>
  <c r="AC299" i="1"/>
  <c r="AB299" i="1"/>
  <c r="AA299" i="1"/>
  <c r="Z299" i="1"/>
  <c r="Y299" i="1"/>
  <c r="E299" i="1"/>
  <c r="D299" i="1"/>
  <c r="C299" i="1"/>
  <c r="A299" i="1"/>
  <c r="AC298" i="1"/>
  <c r="AB298" i="1"/>
  <c r="AA298" i="1"/>
  <c r="Z298" i="1"/>
  <c r="Y298" i="1"/>
  <c r="E298" i="1"/>
  <c r="D298" i="1"/>
  <c r="C298" i="1"/>
  <c r="A298" i="1"/>
  <c r="AC297" i="1"/>
  <c r="AB297" i="1"/>
  <c r="AA297" i="1"/>
  <c r="Z297" i="1"/>
  <c r="Y297" i="1"/>
  <c r="E297" i="1"/>
  <c r="D297" i="1"/>
  <c r="C297" i="1"/>
  <c r="A297" i="1"/>
  <c r="AC296" i="1"/>
  <c r="AB296" i="1"/>
  <c r="AA296" i="1"/>
  <c r="Z296" i="1"/>
  <c r="Y296" i="1"/>
  <c r="E296" i="1"/>
  <c r="D296" i="1"/>
  <c r="C296" i="1"/>
  <c r="A296" i="1"/>
  <c r="AC295" i="1"/>
  <c r="AB295" i="1"/>
  <c r="AA295" i="1"/>
  <c r="Z295" i="1"/>
  <c r="Y295" i="1"/>
  <c r="E295" i="1"/>
  <c r="D295" i="1"/>
  <c r="C295" i="1"/>
  <c r="A295" i="1"/>
  <c r="AC294" i="1"/>
  <c r="AB294" i="1"/>
  <c r="AA294" i="1"/>
  <c r="Z294" i="1"/>
  <c r="Y294" i="1"/>
  <c r="E294" i="1"/>
  <c r="D294" i="1"/>
  <c r="C294" i="1"/>
  <c r="A294" i="1"/>
  <c r="AC293" i="1"/>
  <c r="AB293" i="1"/>
  <c r="AA293" i="1"/>
  <c r="Z293" i="1"/>
  <c r="Y293" i="1"/>
  <c r="E293" i="1"/>
  <c r="D293" i="1"/>
  <c r="C293" i="1"/>
  <c r="A293" i="1"/>
  <c r="AC292" i="1"/>
  <c r="AB292" i="1"/>
  <c r="AA292" i="1"/>
  <c r="Z292" i="1"/>
  <c r="Y292" i="1"/>
  <c r="E292" i="1"/>
  <c r="D292" i="1"/>
  <c r="C292" i="1"/>
  <c r="A292" i="1"/>
  <c r="AC291" i="1"/>
  <c r="AB291" i="1"/>
  <c r="AA291" i="1"/>
  <c r="Z291" i="1"/>
  <c r="Y291" i="1"/>
  <c r="E291" i="1"/>
  <c r="D291" i="1"/>
  <c r="C291" i="1"/>
  <c r="A291" i="1"/>
  <c r="AC290" i="1"/>
  <c r="AB290" i="1"/>
  <c r="AA290" i="1"/>
  <c r="Z290" i="1"/>
  <c r="Y290" i="1"/>
  <c r="E290" i="1"/>
  <c r="D290" i="1"/>
  <c r="C290" i="1"/>
  <c r="A290" i="1"/>
  <c r="AC289" i="1"/>
  <c r="AB289" i="1"/>
  <c r="AA289" i="1"/>
  <c r="Z289" i="1"/>
  <c r="Y289" i="1"/>
  <c r="E289" i="1"/>
  <c r="D289" i="1"/>
  <c r="C289" i="1"/>
  <c r="A289" i="1"/>
  <c r="AC288" i="1"/>
  <c r="AB288" i="1"/>
  <c r="AA288" i="1"/>
  <c r="Z288" i="1"/>
  <c r="Y288" i="1"/>
  <c r="E288" i="1"/>
  <c r="D288" i="1"/>
  <c r="C288" i="1"/>
  <c r="A288" i="1"/>
  <c r="AC287" i="1"/>
  <c r="AB287" i="1"/>
  <c r="AA287" i="1"/>
  <c r="Z287" i="1"/>
  <c r="Y287" i="1"/>
  <c r="E287" i="1"/>
  <c r="D287" i="1"/>
  <c r="C287" i="1"/>
  <c r="A287" i="1"/>
  <c r="AC286" i="1"/>
  <c r="AB286" i="1"/>
  <c r="AA286" i="1"/>
  <c r="Z286" i="1"/>
  <c r="Y286" i="1"/>
  <c r="E286" i="1"/>
  <c r="D286" i="1"/>
  <c r="C286" i="1"/>
  <c r="AC285" i="1"/>
  <c r="AB285" i="1"/>
  <c r="AA285" i="1"/>
  <c r="Z285" i="1"/>
  <c r="Y285" i="1"/>
  <c r="E285" i="1"/>
  <c r="D285" i="1"/>
  <c r="C285" i="1"/>
  <c r="AC284" i="1"/>
  <c r="AB284" i="1"/>
  <c r="AA284" i="1"/>
  <c r="Z284" i="1"/>
  <c r="Y284" i="1"/>
  <c r="E284" i="1"/>
  <c r="D284" i="1"/>
  <c r="C284" i="1"/>
  <c r="AC283" i="1"/>
  <c r="AB283" i="1"/>
  <c r="AA283" i="1"/>
  <c r="Z283" i="1"/>
  <c r="Y283" i="1"/>
  <c r="E283" i="1"/>
  <c r="D283" i="1"/>
  <c r="C283" i="1"/>
  <c r="AC282" i="1"/>
  <c r="AB282" i="1"/>
  <c r="AA282" i="1"/>
  <c r="Z282" i="1"/>
  <c r="Y282" i="1"/>
  <c r="E282" i="1"/>
  <c r="D282" i="1"/>
  <c r="C282" i="1"/>
  <c r="AC281" i="1"/>
  <c r="AB281" i="1"/>
  <c r="AA281" i="1"/>
  <c r="Z281" i="1"/>
  <c r="Y281" i="1"/>
  <c r="E281" i="1"/>
  <c r="D281" i="1"/>
  <c r="C281" i="1"/>
  <c r="AC280" i="1"/>
  <c r="AB280" i="1"/>
  <c r="AA280" i="1"/>
  <c r="Z280" i="1"/>
  <c r="Y280" i="1"/>
  <c r="E280" i="1"/>
  <c r="D280" i="1"/>
  <c r="C280" i="1"/>
  <c r="AC279" i="1"/>
  <c r="AB279" i="1"/>
  <c r="AA279" i="1"/>
  <c r="Z279" i="1"/>
  <c r="Y279" i="1"/>
  <c r="E279" i="1"/>
  <c r="D279" i="1"/>
  <c r="C279" i="1"/>
  <c r="AC278" i="1"/>
  <c r="AB278" i="1"/>
  <c r="AA278" i="1"/>
  <c r="Z278" i="1"/>
  <c r="Y278" i="1"/>
  <c r="E278" i="1"/>
  <c r="D278" i="1"/>
  <c r="C278" i="1"/>
  <c r="AC277" i="1"/>
  <c r="AB277" i="1"/>
  <c r="AA277" i="1"/>
  <c r="Z277" i="1"/>
  <c r="Y277" i="1"/>
  <c r="E277" i="1"/>
  <c r="D277" i="1"/>
  <c r="C277" i="1"/>
  <c r="AC276" i="1"/>
  <c r="AB276" i="1"/>
  <c r="AA276" i="1"/>
  <c r="Z276" i="1"/>
  <c r="Y276" i="1"/>
  <c r="E276" i="1"/>
  <c r="D276" i="1"/>
  <c r="C276" i="1"/>
  <c r="AC275" i="1"/>
  <c r="AB275" i="1"/>
  <c r="AA275" i="1"/>
  <c r="Z275" i="1"/>
  <c r="Y275" i="1"/>
  <c r="E275" i="1"/>
  <c r="D275" i="1"/>
  <c r="C275" i="1"/>
  <c r="AC274" i="1"/>
  <c r="AB274" i="1"/>
  <c r="AA274" i="1"/>
  <c r="Z274" i="1"/>
  <c r="Y274" i="1"/>
  <c r="E274" i="1"/>
  <c r="D274" i="1"/>
  <c r="C274" i="1"/>
  <c r="AC273" i="1"/>
  <c r="AB273" i="1"/>
  <c r="AA273" i="1"/>
  <c r="Z273" i="1"/>
  <c r="Y273" i="1"/>
  <c r="E273" i="1"/>
  <c r="D273" i="1"/>
  <c r="C273" i="1"/>
  <c r="AC272" i="1"/>
  <c r="AB272" i="1"/>
  <c r="AA272" i="1"/>
  <c r="Z272" i="1"/>
  <c r="Y272" i="1"/>
  <c r="E272" i="1"/>
  <c r="D272" i="1"/>
  <c r="C272" i="1"/>
  <c r="AC271" i="1"/>
  <c r="AB271" i="1"/>
  <c r="AA271" i="1"/>
  <c r="Z271" i="1"/>
  <c r="Y271" i="1"/>
  <c r="E271" i="1"/>
  <c r="D271" i="1"/>
  <c r="C271" i="1"/>
  <c r="AC270" i="1"/>
  <c r="AB270" i="1"/>
  <c r="AA270" i="1"/>
  <c r="Z270" i="1"/>
  <c r="Y270" i="1"/>
  <c r="E270" i="1"/>
  <c r="D270" i="1"/>
  <c r="C270" i="1"/>
  <c r="AC269" i="1"/>
  <c r="AB269" i="1"/>
  <c r="AA269" i="1"/>
  <c r="Z269" i="1"/>
  <c r="Y269" i="1"/>
  <c r="E269" i="1"/>
  <c r="D269" i="1"/>
  <c r="C269" i="1"/>
  <c r="AC268" i="1"/>
  <c r="AB268" i="1"/>
  <c r="AA268" i="1"/>
  <c r="Z268" i="1"/>
  <c r="Y268" i="1"/>
  <c r="E268" i="1"/>
  <c r="D268" i="1"/>
  <c r="C268" i="1"/>
  <c r="AC267" i="1"/>
  <c r="AB267" i="1"/>
  <c r="AA267" i="1"/>
  <c r="Z267" i="1"/>
  <c r="Y267" i="1"/>
  <c r="E267" i="1"/>
  <c r="D267" i="1"/>
  <c r="C267" i="1"/>
  <c r="AC266" i="1"/>
  <c r="AB266" i="1"/>
  <c r="AA266" i="1"/>
  <c r="Z266" i="1"/>
  <c r="Y266" i="1"/>
  <c r="E266" i="1"/>
  <c r="D266" i="1"/>
  <c r="C266" i="1"/>
  <c r="AC265" i="1"/>
  <c r="AB265" i="1"/>
  <c r="AA265" i="1"/>
  <c r="Z265" i="1"/>
  <c r="Y265" i="1"/>
  <c r="E265" i="1"/>
  <c r="D265" i="1"/>
  <c r="C265" i="1"/>
  <c r="AC264" i="1"/>
  <c r="AB264" i="1"/>
  <c r="AA264" i="1"/>
  <c r="Z264" i="1"/>
  <c r="Y264" i="1"/>
  <c r="E264" i="1"/>
  <c r="D264" i="1"/>
  <c r="C264" i="1"/>
  <c r="AC263" i="1"/>
  <c r="AB263" i="1"/>
  <c r="AA263" i="1"/>
  <c r="Z263" i="1"/>
  <c r="Y263" i="1"/>
  <c r="E263" i="1"/>
  <c r="D263" i="1"/>
  <c r="C263" i="1"/>
  <c r="AC262" i="1"/>
  <c r="AB262" i="1"/>
  <c r="AA262" i="1"/>
  <c r="Z262" i="1"/>
  <c r="Y262" i="1"/>
  <c r="E262" i="1"/>
  <c r="D262" i="1"/>
  <c r="C262" i="1"/>
  <c r="AC261" i="1"/>
  <c r="AB261" i="1"/>
  <c r="AA261" i="1"/>
  <c r="Z261" i="1"/>
  <c r="Y261" i="1"/>
  <c r="E261" i="1"/>
  <c r="D261" i="1"/>
  <c r="C261" i="1"/>
  <c r="AC260" i="1"/>
  <c r="AB260" i="1"/>
  <c r="AA260" i="1"/>
  <c r="Z260" i="1"/>
  <c r="Y260" i="1"/>
  <c r="E260" i="1"/>
  <c r="D260" i="1"/>
  <c r="C260" i="1"/>
  <c r="AC259" i="1"/>
  <c r="AB259" i="1"/>
  <c r="AA259" i="1"/>
  <c r="Z259" i="1"/>
  <c r="Y259" i="1"/>
  <c r="E259" i="1"/>
  <c r="D259" i="1"/>
  <c r="C259" i="1"/>
  <c r="AC258" i="1"/>
  <c r="AB258" i="1"/>
  <c r="AA258" i="1"/>
  <c r="Z258" i="1"/>
  <c r="Y258" i="1"/>
  <c r="E258" i="1"/>
  <c r="D258" i="1"/>
  <c r="C258" i="1"/>
  <c r="AC257" i="1"/>
  <c r="AB257" i="1"/>
  <c r="AA257" i="1"/>
  <c r="Z257" i="1"/>
  <c r="Y257" i="1"/>
  <c r="E257" i="1"/>
  <c r="D257" i="1"/>
  <c r="C257" i="1"/>
  <c r="AC256" i="1"/>
  <c r="AB256" i="1"/>
  <c r="AA256" i="1"/>
  <c r="Z256" i="1"/>
  <c r="Y256" i="1"/>
  <c r="E256" i="1"/>
  <c r="D256" i="1"/>
  <c r="C256" i="1"/>
  <c r="AC255" i="1"/>
  <c r="AB255" i="1"/>
  <c r="AA255" i="1"/>
  <c r="Z255" i="1"/>
  <c r="Y255" i="1"/>
  <c r="E255" i="1"/>
  <c r="D255" i="1"/>
  <c r="C255" i="1"/>
  <c r="AC254" i="1"/>
  <c r="AB254" i="1"/>
  <c r="AA254" i="1"/>
  <c r="Z254" i="1"/>
  <c r="Y254" i="1"/>
  <c r="E254" i="1"/>
  <c r="D254" i="1"/>
  <c r="C254" i="1"/>
  <c r="AC253" i="1"/>
  <c r="AB253" i="1"/>
  <c r="AA253" i="1"/>
  <c r="Z253" i="1"/>
  <c r="Y253" i="1"/>
  <c r="E253" i="1"/>
  <c r="D253" i="1"/>
  <c r="C253" i="1"/>
  <c r="AC252" i="1"/>
  <c r="AB252" i="1"/>
  <c r="AA252" i="1"/>
  <c r="Z252" i="1"/>
  <c r="Y252" i="1"/>
  <c r="E252" i="1"/>
  <c r="D252" i="1"/>
  <c r="C252" i="1"/>
  <c r="AC251" i="1"/>
  <c r="AB251" i="1"/>
  <c r="AA251" i="1"/>
  <c r="Z251" i="1"/>
  <c r="Y251" i="1"/>
  <c r="E251" i="1"/>
  <c r="D251" i="1"/>
  <c r="C251" i="1"/>
  <c r="AC250" i="1"/>
  <c r="AB250" i="1"/>
  <c r="AA250" i="1"/>
  <c r="Z250" i="1"/>
  <c r="Y250" i="1"/>
  <c r="E250" i="1"/>
  <c r="D250" i="1"/>
  <c r="C250" i="1"/>
  <c r="AC249" i="1"/>
  <c r="AB249" i="1"/>
  <c r="AA249" i="1"/>
  <c r="Z249" i="1"/>
  <c r="Y249" i="1"/>
  <c r="E249" i="1"/>
  <c r="D249" i="1"/>
  <c r="C249" i="1"/>
  <c r="AC248" i="1"/>
  <c r="AB248" i="1"/>
  <c r="AA248" i="1"/>
  <c r="Z248" i="1"/>
  <c r="Y248" i="1"/>
  <c r="E248" i="1"/>
  <c r="D248" i="1"/>
  <c r="C248" i="1"/>
  <c r="AC247" i="1"/>
  <c r="AB247" i="1"/>
  <c r="AA247" i="1"/>
  <c r="Z247" i="1"/>
  <c r="Y247" i="1"/>
  <c r="E247" i="1"/>
  <c r="D247" i="1"/>
  <c r="C247" i="1"/>
  <c r="AC246" i="1"/>
  <c r="AB246" i="1"/>
  <c r="AA246" i="1"/>
  <c r="Z246" i="1"/>
  <c r="Y246" i="1"/>
  <c r="E246" i="1"/>
  <c r="D246" i="1"/>
  <c r="C246" i="1"/>
  <c r="AC245" i="1"/>
  <c r="AB245" i="1"/>
  <c r="AA245" i="1"/>
  <c r="Z245" i="1"/>
  <c r="Y245" i="1"/>
  <c r="E245" i="1"/>
  <c r="D245" i="1"/>
  <c r="C245" i="1"/>
  <c r="AC244" i="1"/>
  <c r="AB244" i="1"/>
  <c r="AA244" i="1"/>
  <c r="Z244" i="1"/>
  <c r="Y244" i="1"/>
  <c r="E244" i="1"/>
  <c r="D244" i="1"/>
  <c r="C244" i="1"/>
  <c r="AC243" i="1"/>
  <c r="AB243" i="1"/>
  <c r="AA243" i="1"/>
  <c r="Z243" i="1"/>
  <c r="Y243" i="1"/>
  <c r="E243" i="1"/>
  <c r="D243" i="1"/>
  <c r="C243" i="1"/>
  <c r="AC242" i="1"/>
  <c r="AB242" i="1"/>
  <c r="AA242" i="1"/>
  <c r="Z242" i="1"/>
  <c r="Y242" i="1"/>
  <c r="E242" i="1"/>
  <c r="D242" i="1"/>
  <c r="C242" i="1"/>
  <c r="AC241" i="1"/>
  <c r="AB241" i="1"/>
  <c r="AA241" i="1"/>
  <c r="Z241" i="1"/>
  <c r="Y241" i="1"/>
  <c r="E241" i="1"/>
  <c r="D241" i="1"/>
  <c r="C241" i="1"/>
  <c r="AC240" i="1"/>
  <c r="AB240" i="1"/>
  <c r="AA240" i="1"/>
  <c r="Z240" i="1"/>
  <c r="Y240" i="1"/>
  <c r="E240" i="1"/>
  <c r="D240" i="1"/>
  <c r="C240" i="1"/>
  <c r="AC239" i="1"/>
  <c r="AB239" i="1"/>
  <c r="AA239" i="1"/>
  <c r="Z239" i="1"/>
  <c r="Y239" i="1"/>
  <c r="E239" i="1"/>
  <c r="D239" i="1"/>
  <c r="C239" i="1"/>
  <c r="AC238" i="1"/>
  <c r="AB238" i="1"/>
  <c r="AA238" i="1"/>
  <c r="Z238" i="1"/>
  <c r="Y238" i="1"/>
  <c r="E238" i="1"/>
  <c r="D238" i="1"/>
  <c r="C238" i="1"/>
  <c r="AC237" i="1"/>
  <c r="AB237" i="1"/>
  <c r="AA237" i="1"/>
  <c r="Z237" i="1"/>
  <c r="Y237" i="1"/>
  <c r="E237" i="1"/>
  <c r="D237" i="1"/>
  <c r="C237" i="1"/>
  <c r="AC236" i="1"/>
  <c r="AB236" i="1"/>
  <c r="AA236" i="1"/>
  <c r="Z236" i="1"/>
  <c r="Y236" i="1"/>
  <c r="E236" i="1"/>
  <c r="D236" i="1"/>
  <c r="C236" i="1"/>
  <c r="AC235" i="1"/>
  <c r="AB235" i="1"/>
  <c r="AA235" i="1"/>
  <c r="Z235" i="1"/>
  <c r="Y235" i="1"/>
  <c r="E235" i="1"/>
  <c r="D235" i="1"/>
  <c r="C235" i="1"/>
  <c r="AC234" i="1"/>
  <c r="AB234" i="1"/>
  <c r="AA234" i="1"/>
  <c r="Z234" i="1"/>
  <c r="Y234" i="1"/>
  <c r="E234" i="1"/>
  <c r="D234" i="1"/>
  <c r="C234" i="1"/>
  <c r="AC233" i="1"/>
  <c r="AB233" i="1"/>
  <c r="AA233" i="1"/>
  <c r="Z233" i="1"/>
  <c r="Y233" i="1"/>
  <c r="E233" i="1"/>
  <c r="D233" i="1"/>
  <c r="C233" i="1"/>
  <c r="AC232" i="1"/>
  <c r="AB232" i="1"/>
  <c r="AA232" i="1"/>
  <c r="Z232" i="1"/>
  <c r="Y232" i="1"/>
  <c r="E232" i="1"/>
  <c r="D232" i="1"/>
  <c r="C232" i="1"/>
  <c r="AC231" i="1"/>
  <c r="AB231" i="1"/>
  <c r="AA231" i="1"/>
  <c r="Z231" i="1"/>
  <c r="Y231" i="1"/>
  <c r="E231" i="1"/>
  <c r="D231" i="1"/>
  <c r="C231" i="1"/>
  <c r="AC230" i="1"/>
  <c r="AB230" i="1"/>
  <c r="AA230" i="1"/>
  <c r="Z230" i="1"/>
  <c r="Y230" i="1"/>
  <c r="E230" i="1"/>
  <c r="D230" i="1"/>
  <c r="C230" i="1"/>
  <c r="AC229" i="1"/>
  <c r="AB229" i="1"/>
  <c r="AA229" i="1"/>
  <c r="Z229" i="1"/>
  <c r="Y229" i="1"/>
  <c r="E229" i="1"/>
  <c r="D229" i="1"/>
  <c r="C229" i="1"/>
  <c r="AC228" i="1"/>
  <c r="AB228" i="1"/>
  <c r="AA228" i="1"/>
  <c r="Z228" i="1"/>
  <c r="Y228" i="1"/>
  <c r="E228" i="1"/>
  <c r="D228" i="1"/>
  <c r="C228" i="1"/>
  <c r="AC227" i="1"/>
  <c r="AB227" i="1"/>
  <c r="AA227" i="1"/>
  <c r="Z227" i="1"/>
  <c r="Y227" i="1"/>
  <c r="E227" i="1"/>
  <c r="D227" i="1"/>
  <c r="C227" i="1"/>
  <c r="AC226" i="1"/>
  <c r="AB226" i="1"/>
  <c r="AA226" i="1"/>
  <c r="Z226" i="1"/>
  <c r="Y226" i="1"/>
  <c r="E226" i="1"/>
  <c r="D226" i="1"/>
  <c r="C226" i="1"/>
  <c r="AC225" i="1"/>
  <c r="AB225" i="1"/>
  <c r="AA225" i="1"/>
  <c r="Z225" i="1"/>
  <c r="Y225" i="1"/>
  <c r="E225" i="1"/>
  <c r="D225" i="1"/>
  <c r="C225" i="1"/>
  <c r="AC224" i="1"/>
  <c r="AB224" i="1"/>
  <c r="AA224" i="1"/>
  <c r="Z224" i="1"/>
  <c r="Y224" i="1"/>
  <c r="E224" i="1"/>
  <c r="D224" i="1"/>
  <c r="C224" i="1"/>
  <c r="AC223" i="1"/>
  <c r="AB223" i="1"/>
  <c r="AA223" i="1"/>
  <c r="Z223" i="1"/>
  <c r="Y223" i="1"/>
  <c r="E223" i="1"/>
  <c r="D223" i="1"/>
  <c r="C223" i="1"/>
  <c r="AC222" i="1"/>
  <c r="AB222" i="1"/>
  <c r="AA222" i="1"/>
  <c r="Z222" i="1"/>
  <c r="Y222" i="1"/>
  <c r="E222" i="1"/>
  <c r="D222" i="1"/>
  <c r="C222" i="1"/>
  <c r="AC221" i="1"/>
  <c r="AB221" i="1"/>
  <c r="AA221" i="1"/>
  <c r="Z221" i="1"/>
  <c r="Y221" i="1"/>
  <c r="E221" i="1"/>
  <c r="D221" i="1"/>
  <c r="C221" i="1"/>
  <c r="AC220" i="1"/>
  <c r="AB220" i="1"/>
  <c r="AA220" i="1"/>
  <c r="Z220" i="1"/>
  <c r="Y220" i="1"/>
  <c r="E220" i="1"/>
  <c r="D220" i="1"/>
  <c r="C220" i="1"/>
  <c r="AC219" i="1"/>
  <c r="AB219" i="1"/>
  <c r="AA219" i="1"/>
  <c r="Z219" i="1"/>
  <c r="Y219" i="1"/>
  <c r="E219" i="1"/>
  <c r="D219" i="1"/>
  <c r="C219" i="1"/>
  <c r="AC218" i="1"/>
  <c r="AB218" i="1"/>
  <c r="AA218" i="1"/>
  <c r="Z218" i="1"/>
  <c r="Y218" i="1"/>
  <c r="E218" i="1"/>
  <c r="D218" i="1"/>
  <c r="C218" i="1"/>
  <c r="AC217" i="1"/>
  <c r="AB217" i="1"/>
  <c r="AA217" i="1"/>
  <c r="Z217" i="1"/>
  <c r="Y217" i="1"/>
  <c r="E217" i="1"/>
  <c r="D217" i="1"/>
  <c r="C217" i="1"/>
  <c r="AC216" i="1"/>
  <c r="AB216" i="1"/>
  <c r="AA216" i="1"/>
  <c r="Z216" i="1"/>
  <c r="Y216" i="1"/>
  <c r="E216" i="1"/>
  <c r="D216" i="1"/>
  <c r="C216" i="1"/>
  <c r="AC215" i="1"/>
  <c r="AB215" i="1"/>
  <c r="AA215" i="1"/>
  <c r="Z215" i="1"/>
  <c r="Y215" i="1"/>
  <c r="E215" i="1"/>
  <c r="D215" i="1"/>
  <c r="C215" i="1"/>
  <c r="AC214" i="1"/>
  <c r="AB214" i="1"/>
  <c r="AA214" i="1"/>
  <c r="Z214" i="1"/>
  <c r="Y214" i="1"/>
  <c r="E214" i="1"/>
  <c r="D214" i="1"/>
  <c r="C214" i="1"/>
  <c r="AC213" i="1"/>
  <c r="AB213" i="1"/>
  <c r="AA213" i="1"/>
  <c r="Z213" i="1"/>
  <c r="Y213" i="1"/>
  <c r="E213" i="1"/>
  <c r="D213" i="1"/>
  <c r="C213" i="1"/>
  <c r="AC212" i="1"/>
  <c r="AB212" i="1"/>
  <c r="AA212" i="1"/>
  <c r="Z212" i="1"/>
  <c r="Y212" i="1"/>
  <c r="E212" i="1"/>
  <c r="D212" i="1"/>
  <c r="C212" i="1"/>
  <c r="AC211" i="1"/>
  <c r="AB211" i="1"/>
  <c r="AA211" i="1"/>
  <c r="Z211" i="1"/>
  <c r="Y211" i="1"/>
  <c r="E211" i="1"/>
  <c r="D211" i="1"/>
  <c r="C211" i="1"/>
  <c r="AC210" i="1"/>
  <c r="AB210" i="1"/>
  <c r="AA210" i="1"/>
  <c r="Z210" i="1"/>
  <c r="Y210" i="1"/>
  <c r="E210" i="1"/>
  <c r="D210" i="1"/>
  <c r="C210" i="1"/>
  <c r="AC209" i="1"/>
  <c r="AB209" i="1"/>
  <c r="AA209" i="1"/>
  <c r="Z209" i="1"/>
  <c r="Y209" i="1"/>
  <c r="E209" i="1"/>
  <c r="D209" i="1"/>
  <c r="C209" i="1"/>
  <c r="AC208" i="1"/>
  <c r="AB208" i="1"/>
  <c r="AA208" i="1"/>
  <c r="Z208" i="1"/>
  <c r="Y208" i="1"/>
  <c r="E208" i="1"/>
  <c r="D208" i="1"/>
  <c r="C208" i="1"/>
  <c r="AC207" i="1"/>
  <c r="AB207" i="1"/>
  <c r="AA207" i="1"/>
  <c r="Z207" i="1"/>
  <c r="Y207" i="1"/>
  <c r="E207" i="1"/>
  <c r="D207" i="1"/>
  <c r="C207" i="1"/>
  <c r="AC206" i="1"/>
  <c r="AB206" i="1"/>
  <c r="AA206" i="1"/>
  <c r="Z206" i="1"/>
  <c r="Y206" i="1"/>
  <c r="E206" i="1"/>
  <c r="D206" i="1"/>
  <c r="C206" i="1"/>
  <c r="AC205" i="1"/>
  <c r="AB205" i="1"/>
  <c r="AA205" i="1"/>
  <c r="Z205" i="1"/>
  <c r="Y205" i="1"/>
  <c r="E205" i="1"/>
  <c r="D205" i="1"/>
  <c r="C205" i="1"/>
  <c r="AC204" i="1"/>
  <c r="AB204" i="1"/>
  <c r="AA204" i="1"/>
  <c r="Z204" i="1"/>
  <c r="Y204" i="1"/>
  <c r="E204" i="1"/>
  <c r="D204" i="1"/>
  <c r="C204" i="1"/>
  <c r="AC203" i="1"/>
  <c r="AB203" i="1"/>
  <c r="AA203" i="1"/>
  <c r="Z203" i="1"/>
  <c r="Y203" i="1"/>
  <c r="E203" i="1"/>
  <c r="D203" i="1"/>
  <c r="C203" i="1"/>
  <c r="AC202" i="1"/>
  <c r="AB202" i="1"/>
  <c r="AA202" i="1"/>
  <c r="Z202" i="1"/>
  <c r="Y202" i="1"/>
  <c r="E202" i="1"/>
  <c r="D202" i="1"/>
  <c r="C202" i="1"/>
  <c r="AC201" i="1"/>
  <c r="AB201" i="1"/>
  <c r="AA201" i="1"/>
  <c r="Z201" i="1"/>
  <c r="Y201" i="1"/>
  <c r="E201" i="1"/>
  <c r="D201" i="1"/>
  <c r="C201" i="1"/>
  <c r="AC200" i="1"/>
  <c r="AB200" i="1"/>
  <c r="AA200" i="1"/>
  <c r="Z200" i="1"/>
  <c r="Y200" i="1"/>
  <c r="E200" i="1"/>
  <c r="D200" i="1"/>
  <c r="C200" i="1"/>
  <c r="AC199" i="1"/>
  <c r="AB199" i="1"/>
  <c r="AA199" i="1"/>
  <c r="Z199" i="1"/>
  <c r="Y199" i="1"/>
  <c r="E199" i="1"/>
  <c r="D199" i="1"/>
  <c r="C199" i="1"/>
  <c r="AC198" i="1"/>
  <c r="AB198" i="1"/>
  <c r="AA198" i="1"/>
  <c r="Z198" i="1"/>
  <c r="Y198" i="1"/>
  <c r="E198" i="1"/>
  <c r="D198" i="1"/>
  <c r="C198" i="1"/>
  <c r="AC197" i="1"/>
  <c r="AB197" i="1"/>
  <c r="AA197" i="1"/>
  <c r="Z197" i="1"/>
  <c r="Y197" i="1"/>
  <c r="E197" i="1"/>
  <c r="D197" i="1"/>
  <c r="C197" i="1"/>
  <c r="AC196" i="1"/>
  <c r="AB196" i="1"/>
  <c r="AA196" i="1"/>
  <c r="Z196" i="1"/>
  <c r="Y196" i="1"/>
  <c r="E196" i="1"/>
  <c r="D196" i="1"/>
  <c r="C196" i="1"/>
  <c r="AC195" i="1"/>
  <c r="AB195" i="1"/>
  <c r="AA195" i="1"/>
  <c r="Z195" i="1"/>
  <c r="Y195" i="1"/>
  <c r="E195" i="1"/>
  <c r="D195" i="1"/>
  <c r="C195" i="1"/>
  <c r="AC194" i="1"/>
  <c r="AB194" i="1"/>
  <c r="AA194" i="1"/>
  <c r="Z194" i="1"/>
  <c r="Y194" i="1"/>
  <c r="E194" i="1"/>
  <c r="D194" i="1"/>
  <c r="C194" i="1"/>
  <c r="AC193" i="1"/>
  <c r="AB193" i="1"/>
  <c r="AA193" i="1"/>
  <c r="Z193" i="1"/>
  <c r="Y193" i="1"/>
  <c r="E193" i="1"/>
  <c r="D193" i="1"/>
  <c r="C193" i="1"/>
  <c r="AC192" i="1"/>
  <c r="AB192" i="1"/>
  <c r="AA192" i="1"/>
  <c r="Z192" i="1"/>
  <c r="Y192" i="1"/>
  <c r="E192" i="1"/>
  <c r="D192" i="1"/>
  <c r="C192" i="1"/>
  <c r="AC191" i="1"/>
  <c r="AB191" i="1"/>
  <c r="AA191" i="1"/>
  <c r="Z191" i="1"/>
  <c r="Y191" i="1"/>
  <c r="E191" i="1"/>
  <c r="D191" i="1"/>
  <c r="C191" i="1"/>
  <c r="AC190" i="1"/>
  <c r="AB190" i="1"/>
  <c r="AA190" i="1"/>
  <c r="Z190" i="1"/>
  <c r="Y190" i="1"/>
  <c r="E190" i="1"/>
  <c r="D190" i="1"/>
  <c r="C190" i="1"/>
  <c r="AC189" i="1"/>
  <c r="AB189" i="1"/>
  <c r="AA189" i="1"/>
  <c r="Z189" i="1"/>
  <c r="Y189" i="1"/>
  <c r="E189" i="1"/>
  <c r="D189" i="1"/>
  <c r="C189" i="1"/>
  <c r="AC188" i="1"/>
  <c r="AB188" i="1"/>
  <c r="AA188" i="1"/>
  <c r="Z188" i="1"/>
  <c r="Y188" i="1"/>
  <c r="E188" i="1"/>
  <c r="D188" i="1"/>
  <c r="C188" i="1"/>
  <c r="AC187" i="1"/>
  <c r="AB187" i="1"/>
  <c r="AA187" i="1"/>
  <c r="Z187" i="1"/>
  <c r="Y187" i="1"/>
  <c r="E187" i="1"/>
  <c r="D187" i="1"/>
  <c r="C187" i="1"/>
  <c r="AC186" i="1"/>
  <c r="AB186" i="1"/>
  <c r="AA186" i="1"/>
  <c r="Z186" i="1"/>
  <c r="Y186" i="1"/>
  <c r="E186" i="1"/>
  <c r="D186" i="1"/>
  <c r="C186" i="1"/>
  <c r="AC185" i="1"/>
  <c r="AB185" i="1"/>
  <c r="AA185" i="1"/>
  <c r="Z185" i="1"/>
  <c r="Y185" i="1"/>
  <c r="E185" i="1"/>
  <c r="D185" i="1"/>
  <c r="C185" i="1"/>
  <c r="AC184" i="1"/>
  <c r="AB184" i="1"/>
  <c r="AA184" i="1"/>
  <c r="Z184" i="1"/>
  <c r="Y184" i="1"/>
  <c r="E184" i="1"/>
  <c r="D184" i="1"/>
  <c r="C184" i="1"/>
  <c r="AC183" i="1"/>
  <c r="AB183" i="1"/>
  <c r="AA183" i="1"/>
  <c r="Z183" i="1"/>
  <c r="Y183" i="1"/>
  <c r="E183" i="1"/>
  <c r="D183" i="1"/>
  <c r="C183" i="1"/>
  <c r="AC182" i="1"/>
  <c r="AB182" i="1"/>
  <c r="AA182" i="1"/>
  <c r="Z182" i="1"/>
  <c r="Y182" i="1"/>
  <c r="E182" i="1"/>
  <c r="D182" i="1"/>
  <c r="C182" i="1"/>
  <c r="AC181" i="1"/>
  <c r="AB181" i="1"/>
  <c r="AA181" i="1"/>
  <c r="Z181" i="1"/>
  <c r="Y181" i="1"/>
  <c r="E181" i="1"/>
  <c r="D181" i="1"/>
  <c r="C181" i="1"/>
  <c r="AC180" i="1"/>
  <c r="AB180" i="1"/>
  <c r="AA180" i="1"/>
  <c r="Z180" i="1"/>
  <c r="Y180" i="1"/>
  <c r="E180" i="1"/>
  <c r="D180" i="1"/>
  <c r="C180" i="1"/>
  <c r="AC179" i="1"/>
  <c r="AB179" i="1"/>
  <c r="AA179" i="1"/>
  <c r="Z179" i="1"/>
  <c r="Y179" i="1"/>
  <c r="E179" i="1"/>
  <c r="D179" i="1"/>
  <c r="C179" i="1"/>
  <c r="AC178" i="1"/>
  <c r="AB178" i="1"/>
  <c r="AA178" i="1"/>
  <c r="Z178" i="1"/>
  <c r="Y178" i="1"/>
  <c r="E178" i="1"/>
  <c r="D178" i="1"/>
  <c r="C178" i="1"/>
  <c r="AC177" i="1"/>
  <c r="AB177" i="1"/>
  <c r="AA177" i="1"/>
  <c r="Z177" i="1"/>
  <c r="Y177" i="1"/>
  <c r="E177" i="1"/>
  <c r="D177" i="1"/>
  <c r="C177" i="1"/>
  <c r="AC176" i="1"/>
  <c r="AB176" i="1"/>
  <c r="AA176" i="1"/>
  <c r="Z176" i="1"/>
  <c r="Y176" i="1"/>
  <c r="E176" i="1"/>
  <c r="D176" i="1"/>
  <c r="C176" i="1"/>
  <c r="AC175" i="1"/>
  <c r="AB175" i="1"/>
  <c r="AA175" i="1"/>
  <c r="Z175" i="1"/>
  <c r="Y175" i="1"/>
  <c r="E175" i="1"/>
  <c r="D175" i="1"/>
  <c r="C175" i="1"/>
  <c r="AC174" i="1"/>
  <c r="AB174" i="1"/>
  <c r="AA174" i="1"/>
  <c r="Z174" i="1"/>
  <c r="Y174" i="1"/>
  <c r="E174" i="1"/>
  <c r="D174" i="1"/>
  <c r="C174" i="1"/>
  <c r="AC173" i="1"/>
  <c r="AB173" i="1"/>
  <c r="AA173" i="1"/>
  <c r="Z173" i="1"/>
  <c r="Y173" i="1"/>
  <c r="E173" i="1"/>
  <c r="D173" i="1"/>
  <c r="C173" i="1"/>
  <c r="AC172" i="1"/>
  <c r="AB172" i="1"/>
  <c r="AA172" i="1"/>
  <c r="Z172" i="1"/>
  <c r="Y172" i="1"/>
  <c r="E172" i="1"/>
  <c r="D172" i="1"/>
  <c r="C172" i="1"/>
  <c r="AC171" i="1"/>
  <c r="AB171" i="1"/>
  <c r="AA171" i="1"/>
  <c r="Z171" i="1"/>
  <c r="Y171" i="1"/>
  <c r="E171" i="1"/>
  <c r="D171" i="1"/>
  <c r="C171" i="1"/>
  <c r="AC170" i="1"/>
  <c r="AB170" i="1"/>
  <c r="AA170" i="1"/>
  <c r="Z170" i="1"/>
  <c r="Y170" i="1"/>
  <c r="E170" i="1"/>
  <c r="D170" i="1"/>
  <c r="C170" i="1"/>
  <c r="AC169" i="1"/>
  <c r="AB169" i="1"/>
  <c r="AA169" i="1"/>
  <c r="Z169" i="1"/>
  <c r="Y169" i="1"/>
  <c r="E169" i="1"/>
  <c r="D169" i="1"/>
  <c r="C169" i="1"/>
  <c r="AC168" i="1"/>
  <c r="AB168" i="1"/>
  <c r="AA168" i="1"/>
  <c r="Z168" i="1"/>
  <c r="Y168" i="1"/>
  <c r="E168" i="1"/>
  <c r="D168" i="1"/>
  <c r="C168" i="1"/>
  <c r="AC167" i="1"/>
  <c r="AB167" i="1"/>
  <c r="AA167" i="1"/>
  <c r="Z167" i="1"/>
  <c r="Y167" i="1"/>
  <c r="E167" i="1"/>
  <c r="D167" i="1"/>
  <c r="C167" i="1"/>
  <c r="AC166" i="1"/>
  <c r="AB166" i="1"/>
  <c r="AA166" i="1"/>
  <c r="Z166" i="1"/>
  <c r="Y166" i="1"/>
  <c r="E166" i="1"/>
  <c r="D166" i="1"/>
  <c r="C166" i="1"/>
  <c r="AC165" i="1"/>
  <c r="AB165" i="1"/>
  <c r="AA165" i="1"/>
  <c r="Z165" i="1"/>
  <c r="Y165" i="1"/>
  <c r="E165" i="1"/>
  <c r="D165" i="1"/>
  <c r="C165" i="1"/>
  <c r="AC164" i="1"/>
  <c r="AB164" i="1"/>
  <c r="AA164" i="1"/>
  <c r="Z164" i="1"/>
  <c r="Y164" i="1"/>
  <c r="E164" i="1"/>
  <c r="D164" i="1"/>
  <c r="C164" i="1"/>
  <c r="AC163" i="1"/>
  <c r="AB163" i="1"/>
  <c r="AA163" i="1"/>
  <c r="Z163" i="1"/>
  <c r="Y163" i="1"/>
  <c r="E163" i="1"/>
  <c r="D163" i="1"/>
  <c r="C163" i="1"/>
  <c r="AC162" i="1"/>
  <c r="AB162" i="1"/>
  <c r="AA162" i="1"/>
  <c r="Z162" i="1"/>
  <c r="Y162" i="1"/>
  <c r="E162" i="1"/>
  <c r="D162" i="1"/>
  <c r="C162" i="1"/>
  <c r="AC161" i="1"/>
  <c r="AB161" i="1"/>
  <c r="AA161" i="1"/>
  <c r="Z161" i="1"/>
  <c r="Y161" i="1"/>
  <c r="E161" i="1"/>
  <c r="D161" i="1"/>
  <c r="C161" i="1"/>
  <c r="AC160" i="1"/>
  <c r="AB160" i="1"/>
  <c r="AA160" i="1"/>
  <c r="Z160" i="1"/>
  <c r="Y160" i="1"/>
  <c r="E160" i="1"/>
  <c r="D160" i="1"/>
  <c r="C160" i="1"/>
  <c r="AC159" i="1"/>
  <c r="AB159" i="1"/>
  <c r="AA159" i="1"/>
  <c r="Z159" i="1"/>
  <c r="Y159" i="1"/>
  <c r="E159" i="1"/>
  <c r="D159" i="1"/>
  <c r="C159" i="1"/>
  <c r="AC158" i="1"/>
  <c r="AB158" i="1"/>
  <c r="AA158" i="1"/>
  <c r="Z158" i="1"/>
  <c r="Y158" i="1"/>
  <c r="E158" i="1"/>
  <c r="D158" i="1"/>
  <c r="C158" i="1"/>
  <c r="AC157" i="1"/>
  <c r="AB157" i="1"/>
  <c r="AA157" i="1"/>
  <c r="Z157" i="1"/>
  <c r="Y157" i="1"/>
  <c r="E157" i="1"/>
  <c r="D157" i="1"/>
  <c r="C157" i="1"/>
  <c r="AC156" i="1"/>
  <c r="AB156" i="1"/>
  <c r="AA156" i="1"/>
  <c r="Z156" i="1"/>
  <c r="Y156" i="1"/>
  <c r="E156" i="1"/>
  <c r="D156" i="1"/>
  <c r="C156" i="1"/>
  <c r="AC155" i="1"/>
  <c r="AB155" i="1"/>
  <c r="AA155" i="1"/>
  <c r="Z155" i="1"/>
  <c r="Y155" i="1"/>
  <c r="E155" i="1"/>
  <c r="D155" i="1"/>
  <c r="C155" i="1"/>
  <c r="AC154" i="1"/>
  <c r="AB154" i="1"/>
  <c r="AA154" i="1"/>
  <c r="Z154" i="1"/>
  <c r="Y154" i="1"/>
  <c r="E154" i="1"/>
  <c r="D154" i="1"/>
  <c r="C154" i="1"/>
  <c r="AC153" i="1"/>
  <c r="AB153" i="1"/>
  <c r="AA153" i="1"/>
  <c r="Z153" i="1"/>
  <c r="Y153" i="1"/>
  <c r="E153" i="1"/>
  <c r="D153" i="1"/>
  <c r="C153" i="1"/>
  <c r="AC152" i="1"/>
  <c r="AB152" i="1"/>
  <c r="AA152" i="1"/>
  <c r="Z152" i="1"/>
  <c r="Y152" i="1"/>
  <c r="E152" i="1"/>
  <c r="D152" i="1"/>
  <c r="C152" i="1"/>
  <c r="AC151" i="1"/>
  <c r="AB151" i="1"/>
  <c r="AA151" i="1"/>
  <c r="Z151" i="1"/>
  <c r="Y151" i="1"/>
  <c r="E151" i="1"/>
  <c r="D151" i="1"/>
  <c r="C151" i="1"/>
  <c r="AC150" i="1"/>
  <c r="AB150" i="1"/>
  <c r="AA150" i="1"/>
  <c r="Z150" i="1"/>
  <c r="Y150" i="1"/>
  <c r="E150" i="1"/>
  <c r="D150" i="1"/>
  <c r="C150" i="1"/>
  <c r="AC149" i="1"/>
  <c r="AB149" i="1"/>
  <c r="AA149" i="1"/>
  <c r="Z149" i="1"/>
  <c r="Y149" i="1"/>
  <c r="E149" i="1"/>
  <c r="D149" i="1"/>
  <c r="C149" i="1"/>
  <c r="AC148" i="1"/>
  <c r="AB148" i="1"/>
  <c r="AA148" i="1"/>
  <c r="Z148" i="1"/>
  <c r="Y148" i="1"/>
  <c r="E148" i="1"/>
  <c r="D148" i="1"/>
  <c r="C148" i="1"/>
  <c r="AC147" i="1"/>
  <c r="AB147" i="1"/>
  <c r="AA147" i="1"/>
  <c r="Z147" i="1"/>
  <c r="Y147" i="1"/>
  <c r="E147" i="1"/>
  <c r="D147" i="1"/>
  <c r="C147" i="1"/>
  <c r="AC146" i="1"/>
  <c r="AB146" i="1"/>
  <c r="AA146" i="1"/>
  <c r="Z146" i="1"/>
  <c r="Y146" i="1"/>
  <c r="E146" i="1"/>
  <c r="D146" i="1"/>
  <c r="C146" i="1"/>
  <c r="AC145" i="1"/>
  <c r="AB145" i="1"/>
  <c r="AA145" i="1"/>
  <c r="Z145" i="1"/>
  <c r="Y145" i="1"/>
  <c r="E145" i="1"/>
  <c r="D145" i="1"/>
  <c r="C145" i="1"/>
  <c r="AC144" i="1"/>
  <c r="AB144" i="1"/>
  <c r="AA144" i="1"/>
  <c r="Z144" i="1"/>
  <c r="Y144" i="1"/>
  <c r="E144" i="1"/>
  <c r="D144" i="1"/>
  <c r="C144" i="1"/>
  <c r="AC143" i="1"/>
  <c r="AB143" i="1"/>
  <c r="AA143" i="1"/>
  <c r="Z143" i="1"/>
  <c r="Y143" i="1"/>
  <c r="E143" i="1"/>
  <c r="D143" i="1"/>
  <c r="C143" i="1"/>
  <c r="AC142" i="1"/>
  <c r="AB142" i="1"/>
  <c r="AA142" i="1"/>
  <c r="Z142" i="1"/>
  <c r="Y142" i="1"/>
  <c r="E142" i="1"/>
  <c r="D142" i="1"/>
  <c r="C142" i="1"/>
  <c r="AC141" i="1"/>
  <c r="AB141" i="1"/>
  <c r="AA141" i="1"/>
  <c r="Z141" i="1"/>
  <c r="Y141" i="1"/>
  <c r="E141" i="1"/>
  <c r="D141" i="1"/>
  <c r="C141" i="1"/>
  <c r="AC140" i="1"/>
  <c r="AB140" i="1"/>
  <c r="AA140" i="1"/>
  <c r="Z140" i="1"/>
  <c r="Y140" i="1"/>
  <c r="E140" i="1"/>
  <c r="D140" i="1"/>
  <c r="C140" i="1"/>
  <c r="AC139" i="1"/>
  <c r="AB139" i="1"/>
  <c r="AA139" i="1"/>
  <c r="Z139" i="1"/>
  <c r="Y139" i="1"/>
  <c r="E139" i="1"/>
  <c r="D139" i="1"/>
  <c r="C139" i="1"/>
  <c r="AC138" i="1"/>
  <c r="AB138" i="1"/>
  <c r="AA138" i="1"/>
  <c r="Z138" i="1"/>
  <c r="Y138" i="1"/>
  <c r="E138" i="1"/>
  <c r="D138" i="1"/>
  <c r="C138" i="1"/>
  <c r="AC137" i="1"/>
  <c r="AB137" i="1"/>
  <c r="AA137" i="1"/>
  <c r="Z137" i="1"/>
  <c r="Y137" i="1"/>
  <c r="E137" i="1"/>
  <c r="D137" i="1"/>
  <c r="C137" i="1"/>
  <c r="AC136" i="1"/>
  <c r="AB136" i="1"/>
  <c r="AA136" i="1"/>
  <c r="Z136" i="1"/>
  <c r="Y136" i="1"/>
  <c r="E136" i="1"/>
  <c r="D136" i="1"/>
  <c r="C136" i="1"/>
  <c r="AC135" i="1"/>
  <c r="AB135" i="1"/>
  <c r="AA135" i="1"/>
  <c r="Z135" i="1"/>
  <c r="Y135" i="1"/>
  <c r="E135" i="1"/>
  <c r="D135" i="1"/>
  <c r="C135" i="1"/>
  <c r="AC134" i="1"/>
  <c r="AB134" i="1"/>
  <c r="AA134" i="1"/>
  <c r="Z134" i="1"/>
  <c r="Y134" i="1"/>
  <c r="E134" i="1"/>
  <c r="D134" i="1"/>
  <c r="C134" i="1"/>
  <c r="AC133" i="1"/>
  <c r="AB133" i="1"/>
  <c r="AA133" i="1"/>
  <c r="Z133" i="1"/>
  <c r="Y133" i="1"/>
  <c r="E133" i="1"/>
  <c r="D133" i="1"/>
  <c r="C133" i="1"/>
  <c r="AC132" i="1"/>
  <c r="AB132" i="1"/>
  <c r="AA132" i="1"/>
  <c r="Z132" i="1"/>
  <c r="Y132" i="1"/>
  <c r="E132" i="1"/>
  <c r="D132" i="1"/>
  <c r="C132" i="1"/>
  <c r="AC131" i="1"/>
  <c r="AB131" i="1"/>
  <c r="AA131" i="1"/>
  <c r="Z131" i="1"/>
  <c r="Y131" i="1"/>
  <c r="E131" i="1"/>
  <c r="D131" i="1"/>
  <c r="C131" i="1"/>
  <c r="AC130" i="1"/>
  <c r="AB130" i="1"/>
  <c r="AA130" i="1"/>
  <c r="Z130" i="1"/>
  <c r="Y130" i="1"/>
  <c r="E130" i="1"/>
  <c r="D130" i="1"/>
  <c r="C130" i="1"/>
  <c r="AC129" i="1"/>
  <c r="AB129" i="1"/>
  <c r="AA129" i="1"/>
  <c r="Z129" i="1"/>
  <c r="Y129" i="1"/>
  <c r="E129" i="1"/>
  <c r="D129" i="1"/>
  <c r="C129" i="1"/>
  <c r="AC128" i="1"/>
  <c r="AB128" i="1"/>
  <c r="AA128" i="1"/>
  <c r="Z128" i="1"/>
  <c r="Y128" i="1"/>
  <c r="E128" i="1"/>
  <c r="D128" i="1"/>
  <c r="C128" i="1"/>
  <c r="AC127" i="1"/>
  <c r="AB127" i="1"/>
  <c r="AA127" i="1"/>
  <c r="Z127" i="1"/>
  <c r="Y127" i="1"/>
  <c r="E127" i="1"/>
  <c r="D127" i="1"/>
  <c r="C127" i="1"/>
  <c r="AC126" i="1"/>
  <c r="AB126" i="1"/>
  <c r="AA126" i="1"/>
  <c r="Z126" i="1"/>
  <c r="Y126" i="1"/>
  <c r="E126" i="1"/>
  <c r="D126" i="1"/>
  <c r="C126" i="1"/>
  <c r="AC125" i="1"/>
  <c r="AB125" i="1"/>
  <c r="AA125" i="1"/>
  <c r="Z125" i="1"/>
  <c r="Y125" i="1"/>
  <c r="E125" i="1"/>
  <c r="D125" i="1"/>
  <c r="C125" i="1"/>
  <c r="AC124" i="1"/>
  <c r="AB124" i="1"/>
  <c r="AA124" i="1"/>
  <c r="Z124" i="1"/>
  <c r="Y124" i="1"/>
  <c r="E124" i="1"/>
  <c r="D124" i="1"/>
  <c r="C124" i="1"/>
  <c r="AC123" i="1"/>
  <c r="AB123" i="1"/>
  <c r="AA123" i="1"/>
  <c r="Z123" i="1"/>
  <c r="Y123" i="1"/>
  <c r="E123" i="1"/>
  <c r="D123" i="1"/>
  <c r="C123" i="1"/>
  <c r="AC122" i="1"/>
  <c r="AB122" i="1"/>
  <c r="AA122" i="1"/>
  <c r="Z122" i="1"/>
  <c r="Y122" i="1"/>
  <c r="E122" i="1"/>
  <c r="D122" i="1"/>
  <c r="C122" i="1"/>
  <c r="AC121" i="1"/>
  <c r="AB121" i="1"/>
  <c r="AA121" i="1"/>
  <c r="Z121" i="1"/>
  <c r="Y121" i="1"/>
  <c r="E121" i="1"/>
  <c r="D121" i="1"/>
  <c r="C121" i="1"/>
  <c r="AC120" i="1"/>
  <c r="AB120" i="1"/>
  <c r="AA120" i="1"/>
  <c r="Z120" i="1"/>
  <c r="Y120" i="1"/>
  <c r="E120" i="1"/>
  <c r="D120" i="1"/>
  <c r="C120" i="1"/>
  <c r="AC119" i="1"/>
  <c r="AB119" i="1"/>
  <c r="AA119" i="1"/>
  <c r="Z119" i="1"/>
  <c r="Y119" i="1"/>
  <c r="E119" i="1"/>
  <c r="D119" i="1"/>
  <c r="C119" i="1"/>
  <c r="AC118" i="1"/>
  <c r="AB118" i="1"/>
  <c r="AA118" i="1"/>
  <c r="Z118" i="1"/>
  <c r="Y118" i="1"/>
  <c r="E118" i="1"/>
  <c r="D118" i="1"/>
  <c r="C118" i="1"/>
  <c r="AC117" i="1"/>
  <c r="AB117" i="1"/>
  <c r="AA117" i="1"/>
  <c r="Z117" i="1"/>
  <c r="Y117" i="1"/>
  <c r="E117" i="1"/>
  <c r="D117" i="1"/>
  <c r="C117" i="1"/>
  <c r="AC116" i="1"/>
  <c r="AB116" i="1"/>
  <c r="AA116" i="1"/>
  <c r="Z116" i="1"/>
  <c r="Y116" i="1"/>
  <c r="E116" i="1"/>
  <c r="D116" i="1"/>
  <c r="C116" i="1"/>
  <c r="AC115" i="1"/>
  <c r="AB115" i="1"/>
  <c r="AA115" i="1"/>
  <c r="Z115" i="1"/>
  <c r="Y115" i="1"/>
  <c r="E115" i="1"/>
  <c r="D115" i="1"/>
  <c r="C115" i="1"/>
  <c r="AC114" i="1"/>
  <c r="AB114" i="1"/>
  <c r="AA114" i="1"/>
  <c r="Z114" i="1"/>
  <c r="Y114" i="1"/>
  <c r="E114" i="1"/>
  <c r="D114" i="1"/>
  <c r="C114" i="1"/>
  <c r="AC113" i="1"/>
  <c r="AB113" i="1"/>
  <c r="AA113" i="1"/>
  <c r="Z113" i="1"/>
  <c r="Y113" i="1"/>
  <c r="E113" i="1"/>
  <c r="D113" i="1"/>
  <c r="C113" i="1"/>
  <c r="AC112" i="1"/>
  <c r="AB112" i="1"/>
  <c r="AA112" i="1"/>
  <c r="Z112" i="1"/>
  <c r="Y112" i="1"/>
  <c r="E112" i="1"/>
  <c r="D112" i="1"/>
  <c r="C112" i="1"/>
  <c r="AC111" i="1"/>
  <c r="AB111" i="1"/>
  <c r="AA111" i="1"/>
  <c r="Z111" i="1"/>
  <c r="Y111" i="1"/>
  <c r="E111" i="1"/>
  <c r="D111" i="1"/>
  <c r="C111" i="1"/>
  <c r="AC110" i="1"/>
  <c r="AB110" i="1"/>
  <c r="AA110" i="1"/>
  <c r="Z110" i="1"/>
  <c r="Y110" i="1"/>
  <c r="E110" i="1"/>
  <c r="D110" i="1"/>
  <c r="C110" i="1"/>
  <c r="AC109" i="1"/>
  <c r="AB109" i="1"/>
  <c r="AA109" i="1"/>
  <c r="Z109" i="1"/>
  <c r="Y109" i="1"/>
  <c r="E109" i="1"/>
  <c r="D109" i="1"/>
  <c r="C109" i="1"/>
  <c r="AC108" i="1"/>
  <c r="AB108" i="1"/>
  <c r="AA108" i="1"/>
  <c r="Z108" i="1"/>
  <c r="Y108" i="1"/>
  <c r="E108" i="1"/>
  <c r="D108" i="1"/>
  <c r="C108" i="1"/>
  <c r="AC107" i="1"/>
  <c r="AB107" i="1"/>
  <c r="AA107" i="1"/>
  <c r="Z107" i="1"/>
  <c r="Y107" i="1"/>
  <c r="E107" i="1"/>
  <c r="D107" i="1"/>
  <c r="C107" i="1"/>
  <c r="AC106" i="1"/>
  <c r="AB106" i="1"/>
  <c r="AA106" i="1"/>
  <c r="Z106" i="1"/>
  <c r="Y106" i="1"/>
  <c r="E106" i="1"/>
  <c r="D106" i="1"/>
  <c r="C106" i="1"/>
  <c r="AC105" i="1"/>
  <c r="AB105" i="1"/>
  <c r="AA105" i="1"/>
  <c r="Z105" i="1"/>
  <c r="Y105" i="1"/>
  <c r="E105" i="1"/>
  <c r="D105" i="1"/>
  <c r="C105" i="1"/>
  <c r="AC104" i="1"/>
  <c r="AB104" i="1"/>
  <c r="AA104" i="1"/>
  <c r="Z104" i="1"/>
  <c r="Y104" i="1"/>
  <c r="E104" i="1"/>
  <c r="D104" i="1"/>
  <c r="C104" i="1"/>
  <c r="AC103" i="1"/>
  <c r="AB103" i="1"/>
  <c r="AA103" i="1"/>
  <c r="Z103" i="1"/>
  <c r="Y103" i="1"/>
  <c r="E103" i="1"/>
  <c r="D103" i="1"/>
  <c r="C103" i="1"/>
  <c r="AC102" i="1"/>
  <c r="AB102" i="1"/>
  <c r="AA102" i="1"/>
  <c r="Z102" i="1"/>
  <c r="Y102" i="1"/>
  <c r="E102" i="1"/>
  <c r="D102" i="1"/>
  <c r="C102" i="1"/>
  <c r="AC101" i="1"/>
  <c r="AB101" i="1"/>
  <c r="AA101" i="1"/>
  <c r="Z101" i="1"/>
  <c r="Y101" i="1"/>
  <c r="E101" i="1"/>
  <c r="D101" i="1"/>
  <c r="C101" i="1"/>
  <c r="AC100" i="1"/>
  <c r="AB100" i="1"/>
  <c r="AA100" i="1"/>
  <c r="Z100" i="1"/>
  <c r="Y100" i="1"/>
  <c r="E100" i="1"/>
  <c r="D100" i="1"/>
  <c r="C100" i="1"/>
  <c r="AC99" i="1"/>
  <c r="AB99" i="1"/>
  <c r="AA99" i="1"/>
  <c r="Z99" i="1"/>
  <c r="Y99" i="1"/>
  <c r="E99" i="1"/>
  <c r="D99" i="1"/>
  <c r="C99" i="1"/>
  <c r="AC98" i="1"/>
  <c r="AB98" i="1"/>
  <c r="AA98" i="1"/>
  <c r="Z98" i="1"/>
  <c r="Y98" i="1"/>
  <c r="E98" i="1"/>
  <c r="D98" i="1"/>
  <c r="C98" i="1"/>
  <c r="AC97" i="1"/>
  <c r="AB97" i="1"/>
  <c r="AA97" i="1"/>
  <c r="Z97" i="1"/>
  <c r="Y97" i="1"/>
  <c r="E97" i="1"/>
  <c r="D97" i="1"/>
  <c r="C97" i="1"/>
  <c r="AC96" i="1"/>
  <c r="AB96" i="1"/>
  <c r="AA96" i="1"/>
  <c r="Z96" i="1"/>
  <c r="Y96" i="1"/>
  <c r="E96" i="1"/>
  <c r="D96" i="1"/>
  <c r="C96" i="1"/>
  <c r="AC95" i="1"/>
  <c r="AB95" i="1"/>
  <c r="AA95" i="1"/>
  <c r="Z95" i="1"/>
  <c r="Y95" i="1"/>
  <c r="E95" i="1"/>
  <c r="D95" i="1"/>
  <c r="C95" i="1"/>
  <c r="AC94" i="1"/>
  <c r="AB94" i="1"/>
  <c r="AA94" i="1"/>
  <c r="Z94" i="1"/>
  <c r="Y94" i="1"/>
  <c r="E94" i="1"/>
  <c r="D94" i="1"/>
  <c r="C94" i="1"/>
  <c r="AC93" i="1"/>
  <c r="AB93" i="1"/>
  <c r="AA93" i="1"/>
  <c r="Z93" i="1"/>
  <c r="Y93" i="1"/>
  <c r="E93" i="1"/>
  <c r="D93" i="1"/>
  <c r="C93" i="1"/>
  <c r="AC92" i="1"/>
  <c r="AB92" i="1"/>
  <c r="AA92" i="1"/>
  <c r="Z92" i="1"/>
  <c r="Y92" i="1"/>
  <c r="E92" i="1"/>
  <c r="D92" i="1"/>
  <c r="C92" i="1"/>
  <c r="AC91" i="1"/>
  <c r="AB91" i="1"/>
  <c r="AA91" i="1"/>
  <c r="Z91" i="1"/>
  <c r="Y91" i="1"/>
  <c r="E91" i="1"/>
  <c r="D91" i="1"/>
  <c r="C91" i="1"/>
  <c r="AC90" i="1"/>
  <c r="AB90" i="1"/>
  <c r="AA90" i="1"/>
  <c r="Z90" i="1"/>
  <c r="Y90" i="1"/>
  <c r="E90" i="1"/>
  <c r="D90" i="1"/>
  <c r="C90" i="1"/>
  <c r="AC89" i="1"/>
  <c r="AB89" i="1"/>
  <c r="AA89" i="1"/>
  <c r="Z89" i="1"/>
  <c r="Y89" i="1"/>
  <c r="E89" i="1"/>
  <c r="D89" i="1"/>
  <c r="C89" i="1"/>
  <c r="AC88" i="1"/>
  <c r="AB88" i="1"/>
  <c r="AA88" i="1"/>
  <c r="Z88" i="1"/>
  <c r="Y88" i="1"/>
  <c r="E88" i="1"/>
  <c r="D88" i="1"/>
  <c r="C88" i="1"/>
  <c r="AC87" i="1"/>
  <c r="AB87" i="1"/>
  <c r="AA87" i="1"/>
  <c r="Z87" i="1"/>
  <c r="Y87" i="1"/>
  <c r="E87" i="1"/>
  <c r="D87" i="1"/>
  <c r="C87" i="1"/>
  <c r="AC86" i="1"/>
  <c r="AB86" i="1"/>
  <c r="AA86" i="1"/>
  <c r="Z86" i="1"/>
  <c r="Y86" i="1"/>
  <c r="E86" i="1"/>
  <c r="D86" i="1"/>
  <c r="C86" i="1"/>
  <c r="AC85" i="1"/>
  <c r="AB85" i="1"/>
  <c r="AA85" i="1"/>
  <c r="Z85" i="1"/>
  <c r="Y85" i="1"/>
  <c r="E85" i="1"/>
  <c r="D85" i="1"/>
  <c r="C85" i="1"/>
  <c r="AC84" i="1"/>
  <c r="AB84" i="1"/>
  <c r="AA84" i="1"/>
  <c r="Z84" i="1"/>
  <c r="Y84" i="1"/>
  <c r="E84" i="1"/>
  <c r="D84" i="1"/>
  <c r="C84" i="1"/>
  <c r="AC83" i="1"/>
  <c r="AB83" i="1"/>
  <c r="AA83" i="1"/>
  <c r="Z83" i="1"/>
  <c r="Y83" i="1"/>
  <c r="E83" i="1"/>
  <c r="D83" i="1"/>
  <c r="C83" i="1"/>
  <c r="AC82" i="1"/>
  <c r="AB82" i="1"/>
  <c r="AA82" i="1"/>
  <c r="Z82" i="1"/>
  <c r="Y82" i="1"/>
  <c r="E82" i="1"/>
  <c r="D82" i="1"/>
  <c r="C82" i="1"/>
  <c r="AC81" i="1"/>
  <c r="AB81" i="1"/>
  <c r="AA81" i="1"/>
  <c r="Z81" i="1"/>
  <c r="Y81" i="1"/>
  <c r="E81" i="1"/>
  <c r="D81" i="1"/>
  <c r="C81" i="1"/>
  <c r="AC80" i="1"/>
  <c r="AB80" i="1"/>
  <c r="AA80" i="1"/>
  <c r="Z80" i="1"/>
  <c r="Y80" i="1"/>
  <c r="E80" i="1"/>
  <c r="D80" i="1"/>
  <c r="C80" i="1"/>
  <c r="AC79" i="1"/>
  <c r="AB79" i="1"/>
  <c r="AA79" i="1"/>
  <c r="Z79" i="1"/>
  <c r="Y79" i="1"/>
  <c r="E79" i="1"/>
  <c r="D79" i="1"/>
  <c r="C79" i="1"/>
  <c r="AC78" i="1"/>
  <c r="AB78" i="1"/>
  <c r="AA78" i="1"/>
  <c r="Z78" i="1"/>
  <c r="Y78" i="1"/>
  <c r="E78" i="1"/>
  <c r="D78" i="1"/>
  <c r="C78" i="1"/>
  <c r="AC77" i="1"/>
  <c r="AB77" i="1"/>
  <c r="AA77" i="1"/>
  <c r="Z77" i="1"/>
  <c r="Y77" i="1"/>
  <c r="E77" i="1"/>
  <c r="D77" i="1"/>
  <c r="C77" i="1"/>
  <c r="AC76" i="1"/>
  <c r="AB76" i="1"/>
  <c r="AA76" i="1"/>
  <c r="Z76" i="1"/>
  <c r="Y76" i="1"/>
  <c r="E76" i="1"/>
  <c r="D76" i="1"/>
  <c r="C76" i="1"/>
  <c r="AC75" i="1"/>
  <c r="AB75" i="1"/>
  <c r="AA75" i="1"/>
  <c r="Z75" i="1"/>
  <c r="Y75" i="1"/>
  <c r="E75" i="1"/>
  <c r="D75" i="1"/>
  <c r="C75" i="1"/>
  <c r="AC74" i="1"/>
  <c r="AB74" i="1"/>
  <c r="AA74" i="1"/>
  <c r="Z74" i="1"/>
  <c r="Y74" i="1"/>
  <c r="E74" i="1"/>
  <c r="D74" i="1"/>
  <c r="C74" i="1"/>
  <c r="AC73" i="1"/>
  <c r="AB73" i="1"/>
  <c r="AA73" i="1"/>
  <c r="Z73" i="1"/>
  <c r="Y73" i="1"/>
  <c r="E73" i="1"/>
  <c r="D73" i="1"/>
  <c r="C73" i="1"/>
  <c r="AC72" i="1"/>
  <c r="AB72" i="1"/>
  <c r="AA72" i="1"/>
  <c r="Z72" i="1"/>
  <c r="Y72" i="1"/>
  <c r="E72" i="1"/>
  <c r="D72" i="1"/>
  <c r="C72" i="1"/>
  <c r="AC71" i="1"/>
  <c r="AB71" i="1"/>
  <c r="AA71" i="1"/>
  <c r="Z71" i="1"/>
  <c r="Y71" i="1"/>
  <c r="E71" i="1"/>
  <c r="D71" i="1"/>
  <c r="C71" i="1"/>
  <c r="AC70" i="1"/>
  <c r="AB70" i="1"/>
  <c r="AA70" i="1"/>
  <c r="Z70" i="1"/>
  <c r="Y70" i="1"/>
  <c r="E70" i="1"/>
  <c r="D70" i="1"/>
  <c r="C70" i="1"/>
  <c r="AC69" i="1"/>
  <c r="AB69" i="1"/>
  <c r="AA69" i="1"/>
  <c r="Z69" i="1"/>
  <c r="Y69" i="1"/>
  <c r="E69" i="1"/>
  <c r="D69" i="1"/>
  <c r="C69" i="1"/>
  <c r="AC68" i="1"/>
  <c r="AB68" i="1"/>
  <c r="AA68" i="1"/>
  <c r="Z68" i="1"/>
  <c r="Y68" i="1"/>
  <c r="E68" i="1"/>
  <c r="D68" i="1"/>
  <c r="C68" i="1"/>
  <c r="AC67" i="1"/>
  <c r="AB67" i="1"/>
  <c r="AA67" i="1"/>
  <c r="Z67" i="1"/>
  <c r="Y67" i="1"/>
  <c r="E67" i="1"/>
  <c r="D67" i="1"/>
  <c r="C67" i="1"/>
  <c r="AC66" i="1"/>
  <c r="AB66" i="1"/>
  <c r="AA66" i="1"/>
  <c r="Z66" i="1"/>
  <c r="Y66" i="1"/>
  <c r="E66" i="1"/>
  <c r="D66" i="1"/>
  <c r="C66" i="1"/>
  <c r="AC65" i="1"/>
  <c r="AB65" i="1"/>
  <c r="AA65" i="1"/>
  <c r="Z65" i="1"/>
  <c r="Y65" i="1"/>
  <c r="E65" i="1"/>
  <c r="D65" i="1"/>
  <c r="C65" i="1"/>
  <c r="AC64" i="1"/>
  <c r="AB64" i="1"/>
  <c r="AA64" i="1"/>
  <c r="Z64" i="1"/>
  <c r="Y64" i="1"/>
  <c r="E64" i="1"/>
  <c r="D64" i="1"/>
  <c r="C64" i="1"/>
  <c r="AC63" i="1"/>
  <c r="AB63" i="1"/>
  <c r="AA63" i="1"/>
  <c r="Z63" i="1"/>
  <c r="Y63" i="1"/>
  <c r="E63" i="1"/>
  <c r="D63" i="1"/>
  <c r="C63" i="1"/>
  <c r="AC62" i="1"/>
  <c r="AB62" i="1"/>
  <c r="AA62" i="1"/>
  <c r="Z62" i="1"/>
  <c r="Y62" i="1"/>
  <c r="E62" i="1"/>
  <c r="D62" i="1"/>
  <c r="C62" i="1"/>
  <c r="AC61" i="1"/>
  <c r="AB61" i="1"/>
  <c r="AA61" i="1"/>
  <c r="Z61" i="1"/>
  <c r="Y61" i="1"/>
  <c r="E61" i="1"/>
  <c r="D61" i="1"/>
  <c r="C61" i="1"/>
  <c r="AC60" i="1"/>
  <c r="AB60" i="1"/>
  <c r="AA60" i="1"/>
  <c r="Z60" i="1"/>
  <c r="Y60" i="1"/>
  <c r="E60" i="1"/>
  <c r="D60" i="1"/>
  <c r="C60" i="1"/>
  <c r="AC59" i="1"/>
  <c r="AB59" i="1"/>
  <c r="AA59" i="1"/>
  <c r="Z59" i="1"/>
  <c r="Y59" i="1"/>
  <c r="E59" i="1"/>
  <c r="D59" i="1"/>
  <c r="C59" i="1"/>
  <c r="AC58" i="1"/>
  <c r="AB58" i="1"/>
  <c r="AA58" i="1"/>
  <c r="Z58" i="1"/>
  <c r="Y58" i="1"/>
  <c r="E58" i="1"/>
  <c r="D58" i="1"/>
  <c r="C58" i="1"/>
  <c r="AC57" i="1"/>
  <c r="AB57" i="1"/>
  <c r="AA57" i="1"/>
  <c r="Z57" i="1"/>
  <c r="Y57" i="1"/>
  <c r="E57" i="1"/>
  <c r="D57" i="1"/>
  <c r="C57" i="1"/>
  <c r="AC56" i="1"/>
  <c r="AB56" i="1"/>
  <c r="AA56" i="1"/>
  <c r="Z56" i="1"/>
  <c r="Y56" i="1"/>
  <c r="E56" i="1"/>
  <c r="D56" i="1"/>
  <c r="C56" i="1"/>
  <c r="AC55" i="1"/>
  <c r="AB55" i="1"/>
  <c r="AA55" i="1"/>
  <c r="Z55" i="1"/>
  <c r="Y55" i="1"/>
  <c r="E55" i="1"/>
  <c r="D55" i="1"/>
  <c r="C55" i="1"/>
  <c r="AC54" i="1"/>
  <c r="AB54" i="1"/>
  <c r="AA54" i="1"/>
  <c r="Z54" i="1"/>
  <c r="Y54" i="1"/>
  <c r="E54" i="1"/>
  <c r="D54" i="1"/>
  <c r="C54" i="1"/>
  <c r="AC53" i="1"/>
  <c r="AB53" i="1"/>
  <c r="AA53" i="1"/>
  <c r="Z53" i="1"/>
  <c r="Y53" i="1"/>
  <c r="E53" i="1"/>
  <c r="D53" i="1"/>
  <c r="C53" i="1"/>
  <c r="AC52" i="1"/>
  <c r="AB52" i="1"/>
  <c r="AA52" i="1"/>
  <c r="Z52" i="1"/>
  <c r="Y52" i="1"/>
  <c r="E52" i="1"/>
  <c r="D52" i="1"/>
  <c r="C52" i="1"/>
  <c r="AC51" i="1"/>
  <c r="AB51" i="1"/>
  <c r="AA51" i="1"/>
  <c r="Z51" i="1"/>
  <c r="Y51" i="1"/>
  <c r="E51" i="1"/>
  <c r="D51" i="1"/>
  <c r="C51" i="1"/>
  <c r="AC50" i="1"/>
  <c r="AB50" i="1"/>
  <c r="AA50" i="1"/>
  <c r="Z50" i="1"/>
  <c r="Y50" i="1"/>
  <c r="E50" i="1"/>
  <c r="D50" i="1"/>
  <c r="C50" i="1"/>
  <c r="AC49" i="1"/>
  <c r="AB49" i="1"/>
  <c r="AA49" i="1"/>
  <c r="Z49" i="1"/>
  <c r="Y49" i="1"/>
  <c r="E49" i="1"/>
  <c r="D49" i="1"/>
  <c r="C49" i="1"/>
  <c r="AC48" i="1"/>
  <c r="AB48" i="1"/>
  <c r="AA48" i="1"/>
  <c r="Z48" i="1"/>
  <c r="Y48" i="1"/>
  <c r="E48" i="1"/>
  <c r="D48" i="1"/>
  <c r="C48" i="1"/>
  <c r="AC47" i="1"/>
  <c r="AB47" i="1"/>
  <c r="AA47" i="1"/>
  <c r="Z47" i="1"/>
  <c r="Y47" i="1"/>
  <c r="E47" i="1"/>
  <c r="D47" i="1"/>
  <c r="C47" i="1"/>
  <c r="AC46" i="1"/>
  <c r="AB46" i="1"/>
  <c r="AA46" i="1"/>
  <c r="Z46" i="1"/>
  <c r="Y46" i="1"/>
  <c r="E46" i="1"/>
  <c r="D46" i="1"/>
  <c r="C46" i="1"/>
  <c r="AC45" i="1"/>
  <c r="AB45" i="1"/>
  <c r="AA45" i="1"/>
  <c r="Z45" i="1"/>
  <c r="Y45" i="1"/>
  <c r="E45" i="1"/>
  <c r="D45" i="1"/>
  <c r="C45" i="1"/>
  <c r="AC44" i="1"/>
  <c r="AB44" i="1"/>
  <c r="AA44" i="1"/>
  <c r="Z44" i="1"/>
  <c r="Y44" i="1"/>
  <c r="E44" i="1"/>
  <c r="D44" i="1"/>
  <c r="C44" i="1"/>
  <c r="AC43" i="1"/>
  <c r="AB43" i="1"/>
  <c r="AA43" i="1"/>
  <c r="Z43" i="1"/>
  <c r="Y43" i="1"/>
  <c r="E43" i="1"/>
  <c r="D43" i="1"/>
  <c r="C43" i="1"/>
  <c r="AC42" i="1"/>
  <c r="AB42" i="1"/>
  <c r="AA42" i="1"/>
  <c r="Z42" i="1"/>
  <c r="Y42" i="1"/>
  <c r="E42" i="1"/>
  <c r="D42" i="1"/>
  <c r="C42" i="1"/>
  <c r="AC41" i="1"/>
  <c r="AB41" i="1"/>
  <c r="AA41" i="1"/>
  <c r="Z41" i="1"/>
  <c r="Y41" i="1"/>
  <c r="E41" i="1"/>
  <c r="D41" i="1"/>
  <c r="C41" i="1"/>
  <c r="AC40" i="1"/>
  <c r="AB40" i="1"/>
  <c r="AA40" i="1"/>
  <c r="Z40" i="1"/>
  <c r="Y40" i="1"/>
  <c r="E40" i="1"/>
  <c r="D40" i="1"/>
  <c r="C40" i="1"/>
  <c r="AC39" i="1"/>
  <c r="AB39" i="1"/>
  <c r="AA39" i="1"/>
  <c r="Z39" i="1"/>
  <c r="Y39" i="1"/>
  <c r="E39" i="1"/>
  <c r="D39" i="1"/>
  <c r="C39" i="1"/>
  <c r="AC38" i="1"/>
  <c r="AB38" i="1"/>
  <c r="AA38" i="1"/>
  <c r="Z38" i="1"/>
  <c r="Y38" i="1"/>
  <c r="E38" i="1"/>
  <c r="D38" i="1"/>
  <c r="C38" i="1"/>
  <c r="AC37" i="1"/>
  <c r="AB37" i="1"/>
  <c r="AA37" i="1"/>
  <c r="Z37" i="1"/>
  <c r="Y37" i="1"/>
  <c r="E37" i="1"/>
  <c r="D37" i="1"/>
  <c r="C37" i="1"/>
  <c r="AC36" i="1"/>
  <c r="AB36" i="1"/>
  <c r="AA36" i="1"/>
  <c r="Z36" i="1"/>
  <c r="Y36" i="1"/>
  <c r="E36" i="1"/>
  <c r="D36" i="1"/>
  <c r="C36" i="1"/>
  <c r="AC35" i="1"/>
  <c r="AB35" i="1"/>
  <c r="AA35" i="1"/>
  <c r="Z35" i="1"/>
  <c r="Y35" i="1"/>
  <c r="E35" i="1"/>
  <c r="D35" i="1"/>
  <c r="C35" i="1"/>
  <c r="AC34" i="1"/>
  <c r="AB34" i="1"/>
  <c r="AA34" i="1"/>
  <c r="Z34" i="1"/>
  <c r="Y34" i="1"/>
  <c r="E34" i="1"/>
  <c r="D34" i="1"/>
  <c r="C34" i="1"/>
  <c r="AC33" i="1"/>
  <c r="AB33" i="1"/>
  <c r="AA33" i="1"/>
  <c r="Z33" i="1"/>
  <c r="Y33" i="1"/>
  <c r="E33" i="1"/>
  <c r="D33" i="1"/>
  <c r="C33" i="1"/>
  <c r="AC32" i="1"/>
  <c r="AB32" i="1"/>
  <c r="AA32" i="1"/>
  <c r="Z32" i="1"/>
  <c r="Y32" i="1"/>
  <c r="E32" i="1"/>
  <c r="D32" i="1"/>
  <c r="C32" i="1"/>
  <c r="AC31" i="1"/>
  <c r="AB31" i="1"/>
  <c r="AA31" i="1"/>
  <c r="Z31" i="1"/>
  <c r="Y31" i="1"/>
  <c r="E31" i="1"/>
  <c r="D31" i="1"/>
  <c r="C31" i="1"/>
  <c r="AC30" i="1"/>
  <c r="AB30" i="1"/>
  <c r="AA30" i="1"/>
  <c r="Z30" i="1"/>
  <c r="Y30" i="1"/>
  <c r="E30" i="1"/>
  <c r="D30" i="1"/>
  <c r="C30" i="1"/>
  <c r="AC29" i="1"/>
  <c r="AB29" i="1"/>
  <c r="AA29" i="1"/>
  <c r="Z29" i="1"/>
  <c r="Y29" i="1"/>
  <c r="E29" i="1"/>
  <c r="D29" i="1"/>
  <c r="C29" i="1"/>
  <c r="AC28" i="1"/>
  <c r="AB28" i="1"/>
  <c r="AA28" i="1"/>
  <c r="Z28" i="1"/>
  <c r="Y28" i="1"/>
  <c r="E28" i="1"/>
  <c r="D28" i="1"/>
  <c r="C28" i="1"/>
  <c r="AC27" i="1"/>
  <c r="AB27" i="1"/>
  <c r="AA27" i="1"/>
  <c r="Z27" i="1"/>
  <c r="Y27" i="1"/>
  <c r="E27" i="1"/>
  <c r="D27" i="1"/>
  <c r="C27" i="1"/>
  <c r="AC26" i="1"/>
  <c r="AB26" i="1"/>
  <c r="AA26" i="1"/>
  <c r="Z26" i="1"/>
  <c r="Y26" i="1"/>
  <c r="E26" i="1"/>
  <c r="D26" i="1"/>
  <c r="C26" i="1"/>
  <c r="AC25" i="1"/>
  <c r="AB25" i="1"/>
  <c r="AA25" i="1"/>
  <c r="Z25" i="1"/>
  <c r="Y25" i="1"/>
  <c r="E25" i="1"/>
  <c r="D25" i="1"/>
  <c r="C25" i="1"/>
  <c r="AC24" i="1"/>
  <c r="AB24" i="1"/>
  <c r="AA24" i="1"/>
  <c r="Z24" i="1"/>
  <c r="Y24" i="1"/>
  <c r="E24" i="1"/>
  <c r="D24" i="1"/>
  <c r="C24" i="1"/>
  <c r="AC23" i="1"/>
  <c r="AB23" i="1"/>
  <c r="AA23" i="1"/>
  <c r="Z23" i="1"/>
  <c r="Y23" i="1"/>
  <c r="E23" i="1"/>
  <c r="D23" i="1"/>
  <c r="C23" i="1"/>
  <c r="AC22" i="1"/>
  <c r="AB22" i="1"/>
  <c r="AA22" i="1"/>
  <c r="Z22" i="1"/>
  <c r="Y22" i="1"/>
  <c r="E22" i="1"/>
  <c r="D22" i="1"/>
  <c r="C22" i="1"/>
  <c r="AC21" i="1"/>
  <c r="AB21" i="1"/>
  <c r="AA21" i="1"/>
  <c r="Z21" i="1"/>
  <c r="Y21" i="1"/>
  <c r="E21" i="1"/>
  <c r="D21" i="1"/>
  <c r="C21" i="1"/>
  <c r="AC20" i="1"/>
  <c r="AB20" i="1"/>
  <c r="AA20" i="1"/>
  <c r="Z20" i="1"/>
  <c r="Y20" i="1"/>
  <c r="E20" i="1"/>
  <c r="D20" i="1"/>
  <c r="C20" i="1"/>
  <c r="AC19" i="1"/>
  <c r="AB19" i="1"/>
  <c r="AA19" i="1"/>
  <c r="Z19" i="1"/>
  <c r="Y19" i="1"/>
  <c r="E19" i="1"/>
  <c r="D19" i="1"/>
  <c r="C19" i="1"/>
  <c r="AC18" i="1"/>
  <c r="AB18" i="1"/>
  <c r="AA18" i="1"/>
  <c r="Z18" i="1"/>
  <c r="Y18" i="1"/>
  <c r="E18" i="1"/>
  <c r="D18" i="1"/>
  <c r="C18" i="1"/>
  <c r="AC17" i="1"/>
  <c r="AB17" i="1"/>
  <c r="AA17" i="1"/>
  <c r="Z17" i="1"/>
  <c r="Y17" i="1"/>
  <c r="E17" i="1"/>
  <c r="D17" i="1"/>
  <c r="C17" i="1"/>
  <c r="AC16" i="1"/>
  <c r="AB16" i="1"/>
  <c r="AA16" i="1"/>
  <c r="Z16" i="1"/>
  <c r="Y16" i="1"/>
  <c r="E16" i="1"/>
  <c r="D16" i="1"/>
  <c r="C16" i="1"/>
  <c r="AC15" i="1"/>
  <c r="AB15" i="1"/>
  <c r="AA15" i="1"/>
  <c r="Z15" i="1"/>
  <c r="Y15" i="1"/>
  <c r="E15" i="1"/>
  <c r="D15" i="1"/>
  <c r="C15" i="1"/>
  <c r="AC14" i="1"/>
  <c r="AB14" i="1"/>
  <c r="AA14" i="1"/>
  <c r="Z14" i="1"/>
  <c r="Y14" i="1"/>
  <c r="E14" i="1"/>
  <c r="D14" i="1"/>
  <c r="C14" i="1"/>
  <c r="AC13" i="1"/>
  <c r="AB13" i="1"/>
  <c r="AA13" i="1"/>
  <c r="Z13" i="1"/>
  <c r="Y13" i="1"/>
  <c r="E13" i="1"/>
  <c r="D13" i="1"/>
  <c r="C13" i="1"/>
  <c r="AC12" i="1"/>
  <c r="AB12" i="1"/>
  <c r="AA12" i="1"/>
  <c r="Z12" i="1"/>
  <c r="Y12" i="1"/>
  <c r="E12" i="1"/>
  <c r="D12" i="1"/>
  <c r="C12" i="1"/>
  <c r="AC11" i="1"/>
  <c r="AB11" i="1"/>
  <c r="AA11" i="1"/>
  <c r="Z11" i="1"/>
  <c r="Y11" i="1"/>
  <c r="E11" i="1"/>
  <c r="D11" i="1"/>
  <c r="C11" i="1"/>
  <c r="AC10" i="1"/>
  <c r="AB10" i="1"/>
  <c r="AA10" i="1"/>
  <c r="Z10" i="1"/>
  <c r="Y10" i="1"/>
  <c r="E10" i="1"/>
  <c r="D10" i="1"/>
  <c r="C10" i="1"/>
  <c r="AC9" i="1"/>
  <c r="AB9" i="1"/>
  <c r="AA9" i="1"/>
  <c r="Z9" i="1"/>
  <c r="Y9" i="1"/>
  <c r="E9" i="1"/>
  <c r="D9" i="1"/>
  <c r="C9" i="1"/>
  <c r="AC8" i="1"/>
  <c r="AB8" i="1"/>
  <c r="AA8" i="1"/>
  <c r="Z8" i="1"/>
  <c r="Y8" i="1"/>
  <c r="E8" i="1"/>
  <c r="D8" i="1"/>
  <c r="C8" i="1"/>
  <c r="AC7" i="1"/>
  <c r="AB7" i="1"/>
  <c r="AA7" i="1"/>
  <c r="Z7" i="1"/>
  <c r="Y7" i="1"/>
  <c r="E7" i="1"/>
  <c r="D7" i="1"/>
  <c r="C7" i="1"/>
  <c r="AC6" i="1"/>
  <c r="AB6" i="1"/>
  <c r="AA6" i="1"/>
  <c r="Z6" i="1"/>
  <c r="Y6" i="1"/>
  <c r="E6" i="1"/>
  <c r="D6" i="1"/>
  <c r="C6" i="1"/>
  <c r="AC5" i="1"/>
  <c r="AB5" i="1"/>
  <c r="AA5" i="1"/>
  <c r="Z5" i="1"/>
  <c r="Y5" i="1"/>
  <c r="E5" i="1"/>
  <c r="D5" i="1"/>
  <c r="C5" i="1"/>
  <c r="AC4" i="1"/>
  <c r="AB4" i="1"/>
  <c r="AA4" i="1"/>
  <c r="Z4" i="1"/>
  <c r="Y4" i="1"/>
  <c r="E4" i="1"/>
  <c r="D4" i="1"/>
  <c r="C4" i="1"/>
  <c r="AC3" i="1"/>
  <c r="AB3" i="1"/>
  <c r="AA3" i="1"/>
  <c r="Z3" i="1"/>
  <c r="Y3" i="1"/>
  <c r="E3" i="1"/>
  <c r="D3" i="1"/>
  <c r="C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X2" i="1"/>
  <c r="W2" i="1"/>
  <c r="V2" i="1"/>
  <c r="U2" i="1"/>
  <c r="T2" i="1"/>
  <c r="S2" i="1"/>
  <c r="R2" i="1"/>
  <c r="Q2" i="1"/>
  <c r="P2" i="1"/>
  <c r="AA1" i="1" l="1"/>
  <c r="Z1" i="1"/>
  <c r="AB1" i="1"/>
  <c r="Y1" i="1"/>
</calcChain>
</file>

<file path=xl/sharedStrings.xml><?xml version="1.0" encoding="utf-8"?>
<sst xmlns="http://schemas.openxmlformats.org/spreadsheetml/2006/main" count="2584" uniqueCount="1190">
  <si>
    <t>ID</t>
  </si>
  <si>
    <t>Denominación del programa</t>
  </si>
  <si>
    <t>Tipo de programa</t>
  </si>
  <si>
    <t>Finalidad</t>
  </si>
  <si>
    <t>Función</t>
  </si>
  <si>
    <t>Sub-función</t>
  </si>
  <si>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</si>
  <si>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</si>
  <si>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</si>
  <si>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</si>
  <si>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</si>
  <si>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</si>
  <si>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</si>
  <si>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</si>
  <si>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</si>
  <si>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Capítulo 1000
(Aprobado)</t>
  </si>
  <si>
    <t>Capítulo 2000
(Aprobado)</t>
  </si>
  <si>
    <t>Capítulo 3000
(Aprobado)</t>
  </si>
  <si>
    <t>Capítulo 4000
(Aprobado)</t>
  </si>
  <si>
    <t>Capítulo 5000
(Aprobado)</t>
  </si>
  <si>
    <t>Capítulo 6000
(Aprobado)</t>
  </si>
  <si>
    <t>Capítulo 7000
(Aprobado)</t>
  </si>
  <si>
    <t>Capítulo 8000
(Aprobado)</t>
  </si>
  <si>
    <t>Capítulo 9000
(Aprobado)</t>
  </si>
  <si>
    <t>FIN</t>
  </si>
  <si>
    <t>PROPOSITO</t>
  </si>
  <si>
    <t>COMPONENTE</t>
  </si>
  <si>
    <t>ACTIVIDAD</t>
  </si>
  <si>
    <t>Gestiones de gobierno</t>
  </si>
  <si>
    <t>1.3.1 Presidencia / Gubernatura</t>
  </si>
  <si>
    <t>1.0.0.0.</t>
  </si>
  <si>
    <t>Contribuir al mejoramiento de la calidad de vida de habitante y visitantes de Puerto Vallarta mediante la coordinación de las dependencias públicas para eficientizar la prestación de servicios, bienes y programas públicos.</t>
  </si>
  <si>
    <t>Efectividad del gobierno para atender problemáticas</t>
  </si>
  <si>
    <t>(Población encuestada que respondió que el gobierno de su ciudad es efectivo para resolver los problemas de su ciudad / total de población encuestada)*100</t>
  </si>
  <si>
    <t>Anual</t>
  </si>
  <si>
    <t>Porcentaje</t>
  </si>
  <si>
    <t>PROPÓSITO</t>
  </si>
  <si>
    <t>1.1.0.0.</t>
  </si>
  <si>
    <t>Los habitantes y visitantes de Puerto Vallarta tienen contacto directo con el Presidente Municipal para plantearle sus necesidades</t>
  </si>
  <si>
    <t>Actividades del Presidente</t>
  </si>
  <si>
    <t>(Total de actividades agendadas del presidente realizadas / total de actividades agendadas del presidente) * 100</t>
  </si>
  <si>
    <t>1.1.1.0.</t>
  </si>
  <si>
    <t>La agenda del presidente es cumplida</t>
  </si>
  <si>
    <t>Promedio de cumplimiento de la agenda</t>
  </si>
  <si>
    <t>(Actividad 1.1+ actividad 1.2 + actividad 1.3 + actividad 1.4)/4</t>
  </si>
  <si>
    <t>Mensual</t>
  </si>
  <si>
    <t>Promedio</t>
  </si>
  <si>
    <t>1.1.1.1.</t>
  </si>
  <si>
    <t xml:space="preserve">Realización de giras de trabajo y recorridos de supervisión </t>
  </si>
  <si>
    <t>Porcentaje de cumplimiento de giras de trabajo y supervisión realizadas</t>
  </si>
  <si>
    <t>(Giras de trabajo y supervisión realizadas/ giras de trabajo y supervisión programada) *100</t>
  </si>
  <si>
    <t>1.1.1.2.</t>
  </si>
  <si>
    <t>Organización y realización de eventos protocolarios.</t>
  </si>
  <si>
    <t>Porcentaje de eventos realizados</t>
  </si>
  <si>
    <t>(Eventos protocolarios realizados/ eventos protocolarios agendados)*100</t>
  </si>
  <si>
    <t>1.1.1.3.</t>
  </si>
  <si>
    <t>Organización de reuniones de trabajo internas y externas</t>
  </si>
  <si>
    <t>Porcentaje de reuniones de trabajo realizadas por el presidente con relación a las agendadas</t>
  </si>
  <si>
    <t>(Número de reuniones de trabajo realizadas/ número de trabajo programadas)*100</t>
  </si>
  <si>
    <t>1.1.1.4.</t>
  </si>
  <si>
    <t>Atención a peticiones ciudadanas realizadas</t>
  </si>
  <si>
    <t>Porcentaje de peticiones atendidas</t>
  </si>
  <si>
    <t>(Número de peticiones atendidas / número de peticiones recibidas) * 100</t>
  </si>
  <si>
    <t>Igualdad para todas las personas</t>
  </si>
  <si>
    <t>2.7.1 Otros asuntos sociales</t>
  </si>
  <si>
    <t>2.0.0.0.</t>
  </si>
  <si>
    <t>Contribuir a la política municipal en materia de igualdad para alcanzar la igualdad sustantiva entre mujeres y hombres, en un marco de derechos humanos de las mujeres; y el acceso de las mujeres a una vida libre de violencia.</t>
  </si>
  <si>
    <t>Igualdad de Género</t>
  </si>
  <si>
    <t>Promedio de factores</t>
  </si>
  <si>
    <t>2.1.0.0.</t>
  </si>
  <si>
    <t>Las mujeres y los hombres de Puerto Vallarta reciben capacitación, atención y asesorías para prevenir y erradicar la violencia contra las mujeres.</t>
  </si>
  <si>
    <t xml:space="preserve">Porcentaje de personas que recibieron alguna asesoría en el IMM con relación a las que lo solicitaron </t>
  </si>
  <si>
    <t>(Número de personas que recibieron alguna asesoría en el IMM/ número de personas que lo solicitaron)*100</t>
  </si>
  <si>
    <t>2.1.1.0.</t>
  </si>
  <si>
    <t>Actividades realizadas para desarrollar la estrategia de Igualdad Sustantiva</t>
  </si>
  <si>
    <t>Tasa de actividades</t>
  </si>
  <si>
    <t>((Porcentaje actividades para concientizar sobre temas de género del mes actual/porcentaje actividades para concientizar sobre temas de género del mes anterior)-1)*100</t>
  </si>
  <si>
    <t>Tasa</t>
  </si>
  <si>
    <t>2.1.1.1.</t>
  </si>
  <si>
    <t>Realización de foros, conversatorios y pláticas para promover la igualdad sustantiva.</t>
  </si>
  <si>
    <t>Porcentaje actividades para concientizar sobre temas de género</t>
  </si>
  <si>
    <t>(Número de talleres realizados/ número de talleres programados)*100</t>
  </si>
  <si>
    <t>2.1.1.2.</t>
  </si>
  <si>
    <t>Realización del programa integral municipal de igualdad sustantiva</t>
  </si>
  <si>
    <t>Porcentaje de avance para realización de programa integral</t>
  </si>
  <si>
    <t>2.1.1.3.</t>
  </si>
  <si>
    <t>Implatación de campañas para promover la igualdad sustantiva</t>
  </si>
  <si>
    <t>Campañas programadas</t>
  </si>
  <si>
    <t>(Número de campañas ejecutadas/ número de campañas programadas)*100</t>
  </si>
  <si>
    <t>2.1.2.0.</t>
  </si>
  <si>
    <t>Estrategia para una vida libre de violencia</t>
  </si>
  <si>
    <t>Promedio de asesorías realizadas</t>
  </si>
  <si>
    <t>(Porcentaje de asesorías psicológicas+ porcentaje de asesorías legales)/2</t>
  </si>
  <si>
    <t>2.1.2.1.</t>
  </si>
  <si>
    <t xml:space="preserve">Ofrecimiento de asesorías psicológicas </t>
  </si>
  <si>
    <t>Porcentaje de asesorías psicológicas.</t>
  </si>
  <si>
    <t>(Número de asesorías psicológicas realizadas/número de asesorías psicológicas solicitadas)*100</t>
  </si>
  <si>
    <t>2.1.2.2.</t>
  </si>
  <si>
    <t>Ofrecimiento de asesorías legales</t>
  </si>
  <si>
    <t>Porcentaje de asesorías legales</t>
  </si>
  <si>
    <t>(Número de asesorías legales realizadas/número de asesorías legales solicitadas) *100</t>
  </si>
  <si>
    <t>2.1.2.3.</t>
  </si>
  <si>
    <t>Realización del programa integral municipal de acceso a las mujeres a una vida libre de violencia</t>
  </si>
  <si>
    <t>2.1.2.4.</t>
  </si>
  <si>
    <t>Implementación del programa municipal de masculinidades no violentadas y reeducación.</t>
  </si>
  <si>
    <t>Porcentaje de hombres que concluyen satisfactoriamente el curso.</t>
  </si>
  <si>
    <t>(Hombres que concluyen el programa/ hombres inscritos al programa)*100</t>
  </si>
  <si>
    <t>2.1.3.0.</t>
  </si>
  <si>
    <t>Estrategia para la atención de la Alerta de Violencia contra las Mujeres y Alerta de Violencia de Género contra las Mujeres</t>
  </si>
  <si>
    <t>Porcentaje de cumplimiento de la estrategia</t>
  </si>
  <si>
    <t>Promedio de las actividades</t>
  </si>
  <si>
    <t>2.1.3.1.</t>
  </si>
  <si>
    <t>Implementación de campañas referente hostigamiento sexual y el acoso sexual, Alerta de Violencia de Género contra las mujeres y Alerta de Violencia contra las mujeres.</t>
  </si>
  <si>
    <t>2.1.3.2.</t>
  </si>
  <si>
    <t>Fortalecimiento de acciones que integren la participación ciudadana, la prevención y erradicación de violencia contra las mujeres.</t>
  </si>
  <si>
    <t>Acciones implementadas.</t>
  </si>
  <si>
    <t>(Número de acciones implementadas/número de acciones programadas)*100</t>
  </si>
  <si>
    <t>2.1.3.3.</t>
  </si>
  <si>
    <t xml:space="preserve">Implementación de capacitaciones para quienes brindan atención a las víctimas de violencia para su correcta canalización y asesoría. </t>
  </si>
  <si>
    <t>Capacitaciones implementadas</t>
  </si>
  <si>
    <t>(Número de personas capacitadas que brindan atención a víctimas de violencia/ número de personas que brindan atención a víctimas de violencia)*100</t>
  </si>
  <si>
    <t>2.1.3.4.</t>
  </si>
  <si>
    <t>Actualización y puesta en marcha del BAEDAVIM</t>
  </si>
  <si>
    <t xml:space="preserve">Actualización mensual </t>
  </si>
  <si>
    <t>(Actualizaciones realizadas/actualizaciones programadas)*100</t>
  </si>
  <si>
    <t>2.1.3.5.</t>
  </si>
  <si>
    <t>Contratación de personal capacitado y especializado en contención emocional basados en el modelo de la Comisión Nacional para prevenir y erradicar la violencia contra las mujeres.</t>
  </si>
  <si>
    <t>Personal contratado</t>
  </si>
  <si>
    <t>(Personal contratado/personal programado a contratar)*100</t>
  </si>
  <si>
    <t>Servicios a la población</t>
  </si>
  <si>
    <t>1.8.1 Servicios registrales, administrativos y patrimoniales</t>
  </si>
  <si>
    <t>3.0.0.0.</t>
  </si>
  <si>
    <t>Contribuir a la atención de los habitantes de Puerto Vallarta mediante los ofrecimientos de los servicios de la Secretaría</t>
  </si>
  <si>
    <t>Porcentaje de personas atendidas</t>
  </si>
  <si>
    <t>(Total de personas atendidas/total de personas que solicitan atención)*100</t>
  </si>
  <si>
    <t>3.1.0.0.</t>
  </si>
  <si>
    <t>Los habitantes de Puerto Vallarta reciben la atención a sus trámites y servicios ante la Secretaría General y sus dependencias</t>
  </si>
  <si>
    <t>Porcentaje de población atendida</t>
  </si>
  <si>
    <t>(Suma de componentes)/5</t>
  </si>
  <si>
    <t>3.1.1.0.</t>
  </si>
  <si>
    <t>Trámites y servicios atendidos por la Junta Municipal de Reclutamiento</t>
  </si>
  <si>
    <t>Índice de cartillas tramitadas por la oficina municipal de reclutamiento</t>
  </si>
  <si>
    <t>((Porcentaje de cartillas entregadas / porcentaje cartillas entregadas el mes anterior)-1)*100</t>
  </si>
  <si>
    <t>Tasa de variación</t>
  </si>
  <si>
    <t>3.1.1.1.</t>
  </si>
  <si>
    <t>Expedición de Cartillas del Servicio Militar Nacional</t>
  </si>
  <si>
    <t>Trámites de cartilla del Servicio Militar realizados</t>
  </si>
  <si>
    <t>(Trámites concluidos/ número de solicitudes presentadas para obtener la cartilla del Servicio Militar Nacional)*100</t>
  </si>
  <si>
    <t>3.1.1.2.</t>
  </si>
  <si>
    <t>Expedición de constancia de no registro al Servicio Militar Nacional</t>
  </si>
  <si>
    <t>Trámite de constancia de no registro al Servicio Militar realizados</t>
  </si>
  <si>
    <t>(Número de constancia de no registro al servicio militar nacional realizadas/número de constancias solicitadas)*100</t>
  </si>
  <si>
    <t>3.1.2.0.</t>
  </si>
  <si>
    <t>Trámites y servicios atendidos en Agencias y Delegaciones</t>
  </si>
  <si>
    <t>Índice de trámites y servicios realizados em las agencias y delegaciones</t>
  </si>
  <si>
    <t>(Trámites y servicios realizados/trámites y servicios realizados en el mes anterior)</t>
  </si>
  <si>
    <t>3.1.2.1.</t>
  </si>
  <si>
    <t>Atención a peticiones ciudadanas</t>
  </si>
  <si>
    <t>Peticiones ciudadanas</t>
  </si>
  <si>
    <t>(Trámites o servicio gestionado/ número de personas que solicitan algún trámite o servicio en la agencia o delegación)*100</t>
  </si>
  <si>
    <t>3.1.3.0.</t>
  </si>
  <si>
    <t>Trámites y servicios atendidos en el Registro Civil</t>
  </si>
  <si>
    <t>Índice de trámites atendidos en el Registro Civil</t>
  </si>
  <si>
    <t>(Trámites realizados en el registro civil/ trámites realizados en el mes anterior)</t>
  </si>
  <si>
    <t>3.1.3.1.</t>
  </si>
  <si>
    <t>Atención a la solicitud de trámites ante el registro civil.</t>
  </si>
  <si>
    <t>Atención a trámites de Registro Civil</t>
  </si>
  <si>
    <t>(Número de personas que solicitan algún trámite/trámites realizados)*100</t>
  </si>
  <si>
    <t>3.1.4.0.</t>
  </si>
  <si>
    <t>Trámites de obtención de pasaportes atendidos por la Oficina de Enlace con Relaciones Exteriores</t>
  </si>
  <si>
    <t>Índice de entrega de pasaportes en la oficina de enlace con la Secretaría de Relaciones Exteriores.</t>
  </si>
  <si>
    <t>((Porcentaje de pasaportes entregados/porcentaje de pasaportes entregados en el mes anterior)-1)*100</t>
  </si>
  <si>
    <t>3.1.4.1.</t>
  </si>
  <si>
    <t>Atención a la solicitud de trámites para obtener el Pasaporte</t>
  </si>
  <si>
    <t>Porcentaje de personas que solicitan para obtener el pasaporte y son atendidos</t>
  </si>
  <si>
    <t>(Trámites realizados/número de personas que solicitan su pasaporte)*100</t>
  </si>
  <si>
    <t>3.1.5.0.</t>
  </si>
  <si>
    <t>Servicios ofrecidos por la Procuraduría Social</t>
  </si>
  <si>
    <t>Tasa de conflictos resueltos mediante convenio</t>
  </si>
  <si>
    <t>((Acuerdos alcanzados en audiencias del mes actual/acuerdos alcanzados en audiencias del mes anterior)-1)*100</t>
  </si>
  <si>
    <t>3.1.5.1.</t>
  </si>
  <si>
    <t>Realización de audiencias conciliatorias que llegan de acuerdo</t>
  </si>
  <si>
    <t xml:space="preserve">Acuerdos alcanzados en audiencias conciliatorias </t>
  </si>
  <si>
    <t>(Número de acuerdos alcanzados/audiencias conciliatorias realizadas)*100</t>
  </si>
  <si>
    <t>Justicia Municipal</t>
  </si>
  <si>
    <t>1.2.2 Procuración de justicia</t>
  </si>
  <si>
    <t>4.0.0.0.</t>
  </si>
  <si>
    <t>Contribuir a la buena covivencia de los habitantes y visitantes de Puerto Vallarta mediante la imposición de sanciones a las personas que violen los reglamentos municipales.</t>
  </si>
  <si>
    <t>Acuerdos calificados y pagados</t>
  </si>
  <si>
    <t>(Acuerdos pagados/expedientes elaborados)*100</t>
  </si>
  <si>
    <t>4.1.0.0.</t>
  </si>
  <si>
    <t>Los habitantes y visitantes de Puerto Vallarta son sancionados por no respetar los reglamentos municipales.</t>
  </si>
  <si>
    <t>Variación de acuerdos y proveídos.</t>
  </si>
  <si>
    <t>((Acuerdos y proveídos en el año/ acuerdos y proveídos del año anterior)-1)*100</t>
  </si>
  <si>
    <t>4.1.1.0.</t>
  </si>
  <si>
    <t>Infracciones administrativas calificadas en los Juzgados Municipales.</t>
  </si>
  <si>
    <t>Variación de sanciones por infracciones administrativas calificadas y fallos a favor en juzgados municipales.</t>
  </si>
  <si>
    <t>((Acuerdos pagados en el mes/acuerdos pagados en el mes previo)-1)*100</t>
  </si>
  <si>
    <t>4.1.1.1.</t>
  </si>
  <si>
    <t>Acuerdos calificados y pagados en los Juzgados Municipales.</t>
  </si>
  <si>
    <t>Acuerdos calificados y pagados.</t>
  </si>
  <si>
    <t>4.1.1.2.</t>
  </si>
  <si>
    <t>Detenidos por falta administrativa sancionados.</t>
  </si>
  <si>
    <t>(Detenidos por faltas administrativas al reglamento de la policía y buen gobierno que pagaron con económica/detenidos por faltas administrativas)*100</t>
  </si>
  <si>
    <t>Gobierno para todos</t>
  </si>
  <si>
    <t>1.1.1 Legislación</t>
  </si>
  <si>
    <t>5.0.0.0.</t>
  </si>
  <si>
    <t>Contribuir a la mejora regulatoria de municipio mediante la actualización de los reglamentos.</t>
  </si>
  <si>
    <t>Porcentaje de reglamentos actualizados.</t>
  </si>
  <si>
    <t>(Reglamentos aprobados o reformados en el 2020/ reglamentos existentes)*100</t>
  </si>
  <si>
    <t>5.1.0.0.</t>
  </si>
  <si>
    <t>El Ayuntamiento de Puerto Vallarta realiza sesiones de pleno y comisiones.</t>
  </si>
  <si>
    <t>Porcentaje de sesiones realizadas.</t>
  </si>
  <si>
    <t>(Sesiones realizadas/sesiones programadas)*100</t>
  </si>
  <si>
    <t>5.1.1.0.</t>
  </si>
  <si>
    <t>Las sesiones de Pleno de Ayuntamiento son realizadas.</t>
  </si>
  <si>
    <t>Tasa de sesiones de pleno.</t>
  </si>
  <si>
    <t>((Porcentaje de sesiones de pleno realizadasen el mes/ porcentaje de sesiones de pleno en el mes anterior)-1)*100</t>
  </si>
  <si>
    <t>5.1.1.1.</t>
  </si>
  <si>
    <t>Realización de Sesiones del pleno del Ayuntamiento</t>
  </si>
  <si>
    <t>Porcentaje de sesiones del pleno realizadas</t>
  </si>
  <si>
    <t>5.1.2.0.</t>
  </si>
  <si>
    <t>Las sesiones de comisiones son realizadas.</t>
  </si>
  <si>
    <t>Tasa de sesiones de comisiones.</t>
  </si>
  <si>
    <t>((Porcentaje de sesiones de comisión realizadas en el mes/porcentaje de sesiones de comisiones realizadas en el mes anterior)-1)*100</t>
  </si>
  <si>
    <t>5.1.2.1.</t>
  </si>
  <si>
    <t>Realización de sesiones de comisiones.</t>
  </si>
  <si>
    <t>Porcentaje de sesiones de comisiones realizadas.</t>
  </si>
  <si>
    <t>Gestión de riesgos y atención a emergencias</t>
  </si>
  <si>
    <t>1.7.2 Protección civil</t>
  </si>
  <si>
    <t>6.0.0.0.</t>
  </si>
  <si>
    <t>Contribuir con la resiliencia del municipio a través de acciones que salvaguardan la integridad física, bienes  y entorno.</t>
  </si>
  <si>
    <t>Índice de resiliencia</t>
  </si>
  <si>
    <t>Valor Calculado por SINAPROC</t>
  </si>
  <si>
    <t>6.1.0.0.</t>
  </si>
  <si>
    <t>Los habitantes y visitantes de Puerto Vallarta tienen salvaguardada su integridad física, bienes y entorno.</t>
  </si>
  <si>
    <t>Porcentaje de atención a los servicios atendidos</t>
  </si>
  <si>
    <t>(Total de servicios atendidos/total de servicios solicitados)*100</t>
  </si>
  <si>
    <t>6.1.1.0.</t>
  </si>
  <si>
    <t>Las emergencias terrestres, acuáticas y pre hospitalarias son atendidas</t>
  </si>
  <si>
    <t>Promedio de atención a servicios de emergencias y resguardo de playas.</t>
  </si>
  <si>
    <t>(Porcentaje de playas resguardadas+ porcentaje de respuesta a servicios de emergencia)/2</t>
  </si>
  <si>
    <t>6.1.1.1.</t>
  </si>
  <si>
    <t xml:space="preserve">Atención a los servicios de respuesta a emergencias terrestres y acuáticas de los distintos índoles e impacto, que se presenten en nuestro Municipio de Puerto Vallarta, Jal. </t>
  </si>
  <si>
    <t>Porcentaje de respuesta a servicios de emergencia.</t>
  </si>
  <si>
    <t>(Número de servicios atendidos/número de servicios solicitados)*100</t>
  </si>
  <si>
    <t>6.1.1.2.</t>
  </si>
  <si>
    <t>Resguardar con personal de Guardavidas las playas con acceso público más concurridas de nuestro municipio de Puerto Vallarta, Jal.</t>
  </si>
  <si>
    <t>Porcentaje de playas resguardadas permanentemente</t>
  </si>
  <si>
    <t>(Número de playas resguardadas permanentemente/número de playas programadas para contar con resguardo permanente)*100</t>
  </si>
  <si>
    <t>6.1.2.0.</t>
  </si>
  <si>
    <t>Inspecciones y dictaminaciones de riesgo de la Subdirección de Bomberos y Protección Civil realizados.</t>
  </si>
  <si>
    <t>Promedio de atención a dictámenes e inspecciones.</t>
  </si>
  <si>
    <t>(Porcentaje de dictámenes realizados+porcentaje de inspecciones realizadas)/2</t>
  </si>
  <si>
    <t>6.1.2.1.</t>
  </si>
  <si>
    <t>Inspección realizadas por agentes de Protección Civil a giros comerciales.</t>
  </si>
  <si>
    <t>Porcentaje de inspecciones realizadas.</t>
  </si>
  <si>
    <t>(Inspecciones realizadas/inspecciones solicitadas)*100</t>
  </si>
  <si>
    <t>6.1.2.2.</t>
  </si>
  <si>
    <t>Realización de dictámenes de riesgo.</t>
  </si>
  <si>
    <t>Porcentaje de dictámenes realizados.</t>
  </si>
  <si>
    <t>(Dictámenes elaborados/dictámenes solicitados)*100</t>
  </si>
  <si>
    <t>Certeza Jurídica</t>
  </si>
  <si>
    <t>1.3.5 Asuntos jurídicos</t>
  </si>
  <si>
    <t>INDICADOR DE GESTIÓN</t>
  </si>
  <si>
    <t>7.0.0.0.</t>
  </si>
  <si>
    <t>Revisión de contratos, convenios y subdivisiones.</t>
  </si>
  <si>
    <t>Porcentaje de revisión de contratos, convenios y subdivisiones.</t>
  </si>
  <si>
    <t>(Contratos convenio y subdivisiones revisados/solicitudes de revisión de contratos)*100</t>
  </si>
  <si>
    <t>Vigilancia y orden</t>
  </si>
  <si>
    <t>1.3.4 Función pública</t>
  </si>
  <si>
    <t>8.0.0.0.</t>
  </si>
  <si>
    <t>Contribuir al combate a la corrupción mediante la implementación del OIC.</t>
  </si>
  <si>
    <t>Ranking de implementación.</t>
  </si>
  <si>
    <t>Con base en el análisis documental de la ASEJ se obtiene en un índice, se clasifican en tres categorías: óptimas puntaje superior a 80, medio mayor a 50 menor a 80 y deficiente menor a 50.</t>
  </si>
  <si>
    <t>8.1.0.0.</t>
  </si>
  <si>
    <t xml:space="preserve">El Municipio de Puerto Vallarta cuenta con sistemas de revisión y gestión en la ejecución de los recursos públicos. </t>
  </si>
  <si>
    <t xml:space="preserve">Porcentaje de pliegos de observaciones solventados. </t>
  </si>
  <si>
    <t>(Pliegos de observaciones solventado/pliegos de observaciones recibidos)*100</t>
  </si>
  <si>
    <t>8.1.1.0.</t>
  </si>
  <si>
    <t xml:space="preserve">Auditorías financieras y de proyectos de obra públicas atendidas. </t>
  </si>
  <si>
    <t>Tasa de atención a auditorías.</t>
  </si>
  <si>
    <t>((Porcentaje de pliegos de auditoría atendidos/porcentaje de pliegos de auditoría atendidos del mes pasado)-1)*100</t>
  </si>
  <si>
    <t>8.1.1.1.</t>
  </si>
  <si>
    <t>Atención a pliegos auditorías.</t>
  </si>
  <si>
    <t>Porcentaje de pliegos de auditoria atendidos</t>
  </si>
  <si>
    <t>(Número de pliegos de auditoría atendidos/número de pliegos de auditoría recibidos)*100</t>
  </si>
  <si>
    <t>8.1.1.2.</t>
  </si>
  <si>
    <t>Atención a arqueo de fondo fijo.</t>
  </si>
  <si>
    <t>Porcentaje de arqueo de fondo fijos realizados.</t>
  </si>
  <si>
    <t>(Arqueos de fondo fijo realizados/arqueos de fondo fijo programados)*100</t>
  </si>
  <si>
    <t>8.1.1.3</t>
  </si>
  <si>
    <t>Atención a solicitudes de cheque</t>
  </si>
  <si>
    <t>Porcentaje de solicitudes de cheque atendidas.</t>
  </si>
  <si>
    <t>(Solicitudes de cheque atendidas/solicitudes de cheque recibidas)*100</t>
  </si>
  <si>
    <t>8.1.2.0.</t>
  </si>
  <si>
    <t>Procedimientos de responsabilidades atendidas</t>
  </si>
  <si>
    <t>Promedio de las actividades de responsabilidades</t>
  </si>
  <si>
    <t>(Porcentaje de atención a quejas y denuncias+porcentaje de atención a procedimientos instaurados+porcentaje de elaboración de resoluciones)/3</t>
  </si>
  <si>
    <t>8.1.2.1.</t>
  </si>
  <si>
    <t>Atención a quejas y denuncias.</t>
  </si>
  <si>
    <t>Porcentaje de quejas y denuncias atendidas.</t>
  </si>
  <si>
    <t>(Número de quejas y denuncias atendidas/ queja y denuncias recibidas)*100</t>
  </si>
  <si>
    <t>8.1.2.2.</t>
  </si>
  <si>
    <t>Atención a procedimientos instaurados.</t>
  </si>
  <si>
    <t>Porcentaje de atención a procedimientos instaurados.</t>
  </si>
  <si>
    <t>(Número de procedimientos instaurados/número de acuerdos de inicio presentados)*100</t>
  </si>
  <si>
    <t>8.1.2.3.</t>
  </si>
  <si>
    <t>Elaboración de resoluciones.</t>
  </si>
  <si>
    <t xml:space="preserve">Porcentaje de resoluciones emitidos. </t>
  </si>
  <si>
    <t>(Número de resoluciones emitidas/expedientes con las condiciones mínimas para la elaboración de resoluciones)*100</t>
  </si>
  <si>
    <t>Catastro</t>
  </si>
  <si>
    <t>9.0.0.0.</t>
  </si>
  <si>
    <t>Contribuir a que el municipio obtenga ingresos propiosa través de la actualización del padrón catastral.</t>
  </si>
  <si>
    <t>Tasa de variación de ingresos por impuesto predial</t>
  </si>
  <si>
    <t>((Total de la recaudación por impuesto predial/total de lo recaudado por impuesto predial del año pasado)-1)*100</t>
  </si>
  <si>
    <t>9.1.0.0.</t>
  </si>
  <si>
    <t>El Municipio de Puerto Vallarta obtiene datos verídicos para estar en posibilidad de contar co un padrón catastral actualizado.</t>
  </si>
  <si>
    <t>Tasa de variación de actualizaciones al padrón catastral con relación al año anterior.</t>
  </si>
  <si>
    <t>((Número de actualizaciones y apertura al padrón catastral/número de actualizaciones y apertura al padrón)-1)*100</t>
  </si>
  <si>
    <t>9.1.1.0.</t>
  </si>
  <si>
    <t>Avalúo técnico realizado</t>
  </si>
  <si>
    <t>Tasa de variación del porcentaje de verificaciones realizadas.</t>
  </si>
  <si>
    <t>((Porcentaje de verificaciones realizadas/porcentaje de verificaciones realizadas en el mes anterior)-1)*100</t>
  </si>
  <si>
    <t>9.1.1.1.</t>
  </si>
  <si>
    <t xml:space="preserve">Verificación en campo </t>
  </si>
  <si>
    <t>Porcentaje de verficaciones de campo realizadas.</t>
  </si>
  <si>
    <t>(Verificaciones realizadas/ verificaciones solicitadas)*100</t>
  </si>
  <si>
    <t>9.1.2.0.</t>
  </si>
  <si>
    <t>Comprobante catastral realizado</t>
  </si>
  <si>
    <t>Tasa de verificación del avalúo del porcentaje de verificaciones realizadas.</t>
  </si>
  <si>
    <t>((Porcentaje de verificaciones de avalúos realizadas/porcentaje de verificaciones de avalúos realizadas el mes anterior)-1)*100</t>
  </si>
  <si>
    <t>9.1.2.1.</t>
  </si>
  <si>
    <t>Verificación de avalúo técnico.</t>
  </si>
  <si>
    <t>Porcentaje de verficaciones de avalúo técnico realizadas.</t>
  </si>
  <si>
    <t>Ingresos para la ciudad</t>
  </si>
  <si>
    <t>1.5.2 Asuntos hacendarios</t>
  </si>
  <si>
    <t>10.0.0.0.</t>
  </si>
  <si>
    <t>Contribuir al desarrollo del municipio a través de la oportuna recaudación.</t>
  </si>
  <si>
    <t>Tasa de recaudación</t>
  </si>
  <si>
    <t>((Recaudación anual/recaudación anual del año anterior)-1)*100</t>
  </si>
  <si>
    <t>10.1.0.0.</t>
  </si>
  <si>
    <t>Puerto Vallarta cuenta con recursos financieros propios.</t>
  </si>
  <si>
    <t>Porcentaje de recaudación.</t>
  </si>
  <si>
    <t>(Monto de ingresos propios en el año evaluado/ingresos propios estimados)*100</t>
  </si>
  <si>
    <t>10.1.1.0.</t>
  </si>
  <si>
    <t>Contribuciones recaudadas</t>
  </si>
  <si>
    <t>Porcentaje de recaudado</t>
  </si>
  <si>
    <t>(Total de recaudación en el mes/la recaudación proyectada)*100</t>
  </si>
  <si>
    <t>10.1.1.1</t>
  </si>
  <si>
    <t>Atención a ciudadanos en ventanilla</t>
  </si>
  <si>
    <t>Tasa de personas atendidas</t>
  </si>
  <si>
    <t>((Número de personas atendidas en cajas/número de personas atendidas en caja el mes anterior)-1)*100</t>
  </si>
  <si>
    <t>10.1.1.2.</t>
  </si>
  <si>
    <t>Verificación de boletos en eventos</t>
  </si>
  <si>
    <t>Porcentajo de eventos atendidos</t>
  </si>
  <si>
    <t>(Eventos atendidos/eventos programados)*100</t>
  </si>
  <si>
    <t>10.1.2.0.</t>
  </si>
  <si>
    <t>Adeudos de los contribuyentes cobrados.</t>
  </si>
  <si>
    <t>Tasa de deudores</t>
  </si>
  <si>
    <t>((Número de morosos con relación al predial, seapal y multas de juzgados municipales del mes/ número de morosos con relación al predial, seapal y multas de juzgados del mes anterior)-1)*100</t>
  </si>
  <si>
    <t>10.1.2.1.</t>
  </si>
  <si>
    <t xml:space="preserve">Requerir a los contribuyentes morosos, mediante oficio y visita en sus domicilios, solicitándoles su pronto pago. </t>
  </si>
  <si>
    <t>Porcentaje de contribuyentes visitados que pagan su adeudo.</t>
  </si>
  <si>
    <t>(Contribuyentes que pagan sus adeudos/contribuyentes visitados)*100</t>
  </si>
  <si>
    <t>10.1.2.2.</t>
  </si>
  <si>
    <t>Fomentar el pago de impuesto predial mediante el otorgamiento de estímulos fiscales.</t>
  </si>
  <si>
    <t xml:space="preserve">Porcentaje de estímulos ofrecidos. </t>
  </si>
  <si>
    <t>(Número de ciudadanos que se presentan para solicitar estímulos /estímulos otorgados)*100</t>
  </si>
  <si>
    <t>10.1.3.0.</t>
  </si>
  <si>
    <t>Trámite por transmisión patrimonial.</t>
  </si>
  <si>
    <t>Tasa de trámites realizados.</t>
  </si>
  <si>
    <t>((Número de trámites de transmisión patrimonial realizados/número de trámites de transmisión patrimonial del mes anterior)-1)*100</t>
  </si>
  <si>
    <t>10.1.3.1.</t>
  </si>
  <si>
    <t xml:space="preserve">Realización de trámites de transmisión patrimonial. </t>
  </si>
  <si>
    <t>Porcentaje de trámites de transmisión patrimonial</t>
  </si>
  <si>
    <t>(Número de trámites de transmisión patrimonial realizados/número de trámites de transmisión solicitados)*100</t>
  </si>
  <si>
    <t>10.1.4.0.</t>
  </si>
  <si>
    <t>Pago de morosos en zona federal.</t>
  </si>
  <si>
    <t xml:space="preserve">Porcentaje de morosos en 3% de hospedaje y zona federal que pagaron. </t>
  </si>
  <si>
    <t>(Pagos recibidos/requerimientos realizados)*100</t>
  </si>
  <si>
    <t>Bimestral</t>
  </si>
  <si>
    <t>10.1.4.1.</t>
  </si>
  <si>
    <t>Entrega de requerimientos de adeudo en zona federal.</t>
  </si>
  <si>
    <t>Porcentaje de pago de adeudos.</t>
  </si>
  <si>
    <t>(Número de contribuyentes que pagan sus adeudos relacionados con zona federal, 3% de hospedaje/requerimientos realizados)*100</t>
  </si>
  <si>
    <t>Egresos ordenados</t>
  </si>
  <si>
    <t>11.0.0.0.</t>
  </si>
  <si>
    <t>Contribuir a las finanzas sanas del municipio mediante el ejercicio ordenado del gasto.</t>
  </si>
  <si>
    <t>Tasa de balance financiero.</t>
  </si>
  <si>
    <t>((Porcentaje de balance financiero/porcentaje de balance financiero del año anterior)-1)*100</t>
  </si>
  <si>
    <t>11.1.0.0.</t>
  </si>
  <si>
    <t>El municipio de Puerto Vallarta tiene egresos ordenados.</t>
  </si>
  <si>
    <t>Balance financiero.</t>
  </si>
  <si>
    <t>(Gasto ejercido en el año/ingresos obtenidos en el año)/2</t>
  </si>
  <si>
    <t>11.1.1.0.</t>
  </si>
  <si>
    <t>Requisiciones validadas</t>
  </si>
  <si>
    <t>Tasa de atención a requisiciones</t>
  </si>
  <si>
    <t>((Porcentaje requisiciones validadas del mes/ porcentaje de requisiciones validadas del mes anterior)-1)*100</t>
  </si>
  <si>
    <t>11.1.1.1.</t>
  </si>
  <si>
    <t xml:space="preserve">Validación presupuestal de las requisiciones de almacenes y compra de bienes o servicios. </t>
  </si>
  <si>
    <t>Porcentaje de requisiciones atendidas.</t>
  </si>
  <si>
    <t>(Requisiciones validadas/requisiciones presentadas)*100</t>
  </si>
  <si>
    <t>11.1.1.2.</t>
  </si>
  <si>
    <t>Realización de trámites solicitud de cheques.</t>
  </si>
  <si>
    <t>Porcentaje de trámites efectuados.</t>
  </si>
  <si>
    <t>(Trámites de solicitud de cheques efectuados/trámites de solicitud de cheques solicitados)*100</t>
  </si>
  <si>
    <t>11.1.2.0.</t>
  </si>
  <si>
    <t>Cheques o transferencias bancarias realizadas.</t>
  </si>
  <si>
    <t>Tasa de trámites efectuados</t>
  </si>
  <si>
    <t>((Porcentaje de trámites de solicitud de cheques realizados/porcentaje de solicitud de cheques tramitados el mes pasado)-1)*100</t>
  </si>
  <si>
    <t>11.1.2.1.</t>
  </si>
  <si>
    <t>Entrega de la póliza de cheque a contabilidad</t>
  </si>
  <si>
    <t>Porcentaje de pólizas entregadas</t>
  </si>
  <si>
    <t>(Número de pólizas de cheques entregada/número de cheques pagados)*100</t>
  </si>
  <si>
    <t>11.1.3.0.</t>
  </si>
  <si>
    <t>Compras realizadas</t>
  </si>
  <si>
    <t>Tasa de compras realizadas</t>
  </si>
  <si>
    <t>((Porcentaje de trámites de compra realizados/porcentaje de trámites realizados el mes anterior)-1)*100</t>
  </si>
  <si>
    <t>11.1.3.1.</t>
  </si>
  <si>
    <t>Atención a trámites de compra menor a 1000 UMAS</t>
  </si>
  <si>
    <t>Porcentaje de trámite de compra efectuados.</t>
  </si>
  <si>
    <t>(Número de trámites de compra efectuados/número de trámites de compra solicitados)*100</t>
  </si>
  <si>
    <t>11.1.3.2.</t>
  </si>
  <si>
    <t>Elaboración de contratos trámites menores a 1000 UMAS</t>
  </si>
  <si>
    <t>Porcentaje de elaboración de contratos.</t>
  </si>
  <si>
    <t>(Número de contratos elaborados/número de trámites de compras autorizados)*100</t>
  </si>
  <si>
    <t>11.1.3.3.</t>
  </si>
  <si>
    <t>Atención a trámites de compra mayor a 1000 UMAS</t>
  </si>
  <si>
    <t>Porcentaje de convocatorias publicadas.</t>
  </si>
  <si>
    <t>11.1.3.4.</t>
  </si>
  <si>
    <t>Elaboración de contratos trámites mayores a 1000 UMAS.</t>
  </si>
  <si>
    <t>Contabilidad para las finanzas ordenadas</t>
  </si>
  <si>
    <t>12.0.0.0.</t>
  </si>
  <si>
    <t>Contribuir a la buena calificación crediticia del municipop a través de contar con finanzas sanas.</t>
  </si>
  <si>
    <t>Calificación de HR RATINGS</t>
  </si>
  <si>
    <t>De acuerdo con HR RATINGS</t>
  </si>
  <si>
    <t>12.1.0.0.</t>
  </si>
  <si>
    <t>El municipio de Puerto Vallarta cuenta con finanzas sanas.</t>
  </si>
  <si>
    <t>Porcentaje de cuentas públicas entregadas.</t>
  </si>
  <si>
    <t>(Cuentas públicas presentadas/cuentas públicas con obligación de presentar en el años)*100</t>
  </si>
  <si>
    <t>12.1.1.0.</t>
  </si>
  <si>
    <t>Proceso de la Cuenta Pública terminada.</t>
  </si>
  <si>
    <t>Promedio de actividades para la elaboración de la cuenta pública.</t>
  </si>
  <si>
    <t>(Actividad 2.1+actividad 2.2+actividad 2.3 + actividad 2.4)/4</t>
  </si>
  <si>
    <t>12.1.1.1.</t>
  </si>
  <si>
    <t>Porcentaje de conciliaciones bancarias</t>
  </si>
  <si>
    <t>Porcentaje de conciliaciones bancarias realizadas</t>
  </si>
  <si>
    <t>(Conciliaciones bancarias realizadas/ conciliaciones bancarias con las condiciones mínimas para realizarse)*100</t>
  </si>
  <si>
    <t>12.1.1.2.</t>
  </si>
  <si>
    <t>Realización de captura de las pólizas de ingresos en el sistema de contabilidad</t>
  </si>
  <si>
    <t>Porcentaje de pólizas capturadas</t>
  </si>
  <si>
    <t>(Pólizas de ingresos capturadas/pólizas de ingresos recibidas)*100</t>
  </si>
  <si>
    <t>12.1.1.3.</t>
  </si>
  <si>
    <t>Realización de captura de las pólizas de comprobación en el sistema de contabilidad.</t>
  </si>
  <si>
    <t>(Pólizas de comprobación capturadas/pólizas de comprobaciones recibidas)*100</t>
  </si>
  <si>
    <t>12.1.1.4.</t>
  </si>
  <si>
    <t>Digitalización de expendientes contables.</t>
  </si>
  <si>
    <t>Porcentaje de expedientes de pólizas digitalizados</t>
  </si>
  <si>
    <t>(Expedientes de póliza digitalizados/expedientes de póliza listos para digitalizar)*100</t>
  </si>
  <si>
    <t>Transparencia y gestión documental</t>
  </si>
  <si>
    <t>1.8.4 Acceso a la información pública gubernamental</t>
  </si>
  <si>
    <t>13.0.0.0.</t>
  </si>
  <si>
    <t>Contribuir a la transparencia mediante la conservación y la puesta a disposición del público de la información pública.</t>
  </si>
  <si>
    <t>Promedio de evaluaciones hechas por organismos externos en materia de transparencia</t>
  </si>
  <si>
    <t>(Sumatoria de n evaluaciones externas en materia de transparencia)/n</t>
  </si>
  <si>
    <t>13.1.0.0.</t>
  </si>
  <si>
    <t>El Ayuntamiento de Puerto Vallarta esta en condiciones de dar acceso a la información</t>
  </si>
  <si>
    <t>Promedio de las acciones en materia de acceso a la información</t>
  </si>
  <si>
    <t>(Promedio de las actividades de la unidad de transparencia atendidas+promedio de las actividades del archivo de concentración)/2</t>
  </si>
  <si>
    <t>13.1.1.0.</t>
  </si>
  <si>
    <t>Actividades de la unidad de transparencia atendidas.</t>
  </si>
  <si>
    <t>Promedio de las actividades de la unidad de transparencia atendidas.</t>
  </si>
  <si>
    <t>(Porcentaje de atención a solicitudes de información y de protección de datos personales+porcentaje de cumplimiento en la carga de información en página web)/2</t>
  </si>
  <si>
    <t>13.1.1.1.</t>
  </si>
  <si>
    <t>Atención a solicitudes de información y de protección de datos personales.</t>
  </si>
  <si>
    <t>Porcentaje de atención a solicitudes de información y de protección de datos personales.</t>
  </si>
  <si>
    <t>(Solicitudes atendidas/solicitudes recibidas)*100</t>
  </si>
  <si>
    <t>13.1.1.2.</t>
  </si>
  <si>
    <t>Carga de información a la página web</t>
  </si>
  <si>
    <t>Porcentaje de cumplimiento en la carga de información en página web</t>
  </si>
  <si>
    <t>(Número de incisos del artículo 8 y 15 con carga de información en la página web/total de incisos en los artículos 8 y 15)*100</t>
  </si>
  <si>
    <t>13.1.2.0.</t>
  </si>
  <si>
    <t>Actividades del archivo de concentración realizadas</t>
  </si>
  <si>
    <t>Promedio de las actividades del archivo de concentración</t>
  </si>
  <si>
    <t>(Porcentaje de digitalización de series documentales+porcemtaje de series inventariadas)/2</t>
  </si>
  <si>
    <t>13.1.2.1.</t>
  </si>
  <si>
    <t>Digitalización de series documentales en el archivo de concentración</t>
  </si>
  <si>
    <t>Porcentaje de digitalización de series documentales</t>
  </si>
  <si>
    <t>(Series digitalizados/series programadas)*100</t>
  </si>
  <si>
    <t>13.1.2.2.</t>
  </si>
  <si>
    <t>Realización de inventario en el archivo de concentración</t>
  </si>
  <si>
    <t>Porcentaje de series inventariadas</t>
  </si>
  <si>
    <t>(Series inventariadas/series programadas)*100</t>
  </si>
  <si>
    <t>Planeación, monitoreo y evaluación</t>
  </si>
  <si>
    <t>14.0.0.0.</t>
  </si>
  <si>
    <t>El Ayuntamiento de Puerto Vallarta cuenta con un monitoreo constante de sus actividades.</t>
  </si>
  <si>
    <t>Porcentaje de cumplimiento en la carga de indicadores a la página.</t>
  </si>
  <si>
    <t>(Indicadores cargados/indicadores de los programas presupuestarios)*100</t>
  </si>
  <si>
    <t>Participación Ciudadana</t>
  </si>
  <si>
    <t>15.0.0.0.</t>
  </si>
  <si>
    <t xml:space="preserve">Contribuir a la participación ciudadana mediante la conformación de juntas vecinales en las colonias del Municipio de Puerto Vallarta, Jalisco. </t>
  </si>
  <si>
    <t xml:space="preserve">Porcentaje de ciudadanos que participaron en el cambio de comités de junta vecinales. </t>
  </si>
  <si>
    <t>(Número de ciudadadanos que participan/número de habitantes en el municipio)*100</t>
  </si>
  <si>
    <t>15.1.0.0.</t>
  </si>
  <si>
    <t>Los habitantes de Puerto Vallarta, Jalisco; cuentan con mecanismos de participación ciudadana.</t>
  </si>
  <si>
    <t>Porcentaje de juntas vecinales conformadas y vigentes.</t>
  </si>
  <si>
    <t>(Juntas vecinales conformadas y vigentes/colonias)*100</t>
  </si>
  <si>
    <t>15.1.1.0.</t>
  </si>
  <si>
    <t xml:space="preserve">Peticiones ciudadanas atendidas </t>
  </si>
  <si>
    <t>Tasa de peticiones atendidas.</t>
  </si>
  <si>
    <t>((Porcentaje de peticiones atendidas del mes/ porcentaje de peticiones atendidas el mes anterior)-1)*100</t>
  </si>
  <si>
    <t>15.1.1.1.</t>
  </si>
  <si>
    <t>Gestiones de peticiones ciudadanas</t>
  </si>
  <si>
    <t>Porcentaje de peticiones ciudadanas atendidas.</t>
  </si>
  <si>
    <t>(Peticiones atendidas/peticiones solicitadas)*100</t>
  </si>
  <si>
    <t>15.1.2.0.</t>
  </si>
  <si>
    <t>Juntas vecinales renovadas.</t>
  </si>
  <si>
    <t>Tasa de juntas vecinales renovadas.</t>
  </si>
  <si>
    <t>((Porcentajes de cambios de comité de junta vecinal del mes/porcemtaje de cambios de comité de junta vecinal del mes pasado)-1)*100</t>
  </si>
  <si>
    <t>15.1.2.1.</t>
  </si>
  <si>
    <t>Realización de cambios de comité de junta vecinal.</t>
  </si>
  <si>
    <t xml:space="preserve">Porcentaje de realización de cambio de comité en junta vecinal. </t>
  </si>
  <si>
    <t>(Número de cambios de comité de junta vecinal realizada/número de cambios de junta vecinales programadas)*100</t>
  </si>
  <si>
    <t>Desarrollo Social</t>
  </si>
  <si>
    <t>2.6.8 Otros grupos vulnerables</t>
  </si>
  <si>
    <t>16.0.0.0.</t>
  </si>
  <si>
    <t>Contribuir a la mejora de las condiciones de vida de las personas que se encuentran en situación de vulnerabilidad por carencias sociales mediante acciones a través de los institutos.</t>
  </si>
  <si>
    <t>Porcentaje de personas vulnerables por carencias sociales</t>
  </si>
  <si>
    <t>(Total de población en situación de vulnerabilidad por carencia social/Total de la población)*100</t>
  </si>
  <si>
    <t>16.1.0.0.</t>
  </si>
  <si>
    <t>La población vulnerable de Puerto Vallarta cuenta con institutos que los apoyan.</t>
  </si>
  <si>
    <t>Porcentaje de población vulnerable</t>
  </si>
  <si>
    <t>(Porcentaje de la población atendida/porcentaje de población que requiere atención)*100</t>
  </si>
  <si>
    <t>16.1.1.0.</t>
  </si>
  <si>
    <t>Promedio de las actividades del COMUSIDA</t>
  </si>
  <si>
    <t>Promedio de las actividades realizadas</t>
  </si>
  <si>
    <t>(Porcentaje de pruebas realizadas+porcentaje de pláticas realizadas)/2</t>
  </si>
  <si>
    <t>16.1.1.1.</t>
  </si>
  <si>
    <t>Realización de pruebas</t>
  </si>
  <si>
    <t>Porcentaje de pruebas realizadas</t>
  </si>
  <si>
    <t>(Prueba realizadas/pruebas programadas)*100</t>
  </si>
  <si>
    <t>16.1.1.2.</t>
  </si>
  <si>
    <t>Impartición de pláticas.</t>
  </si>
  <si>
    <t>Porcentaje de pláticas realizadas</t>
  </si>
  <si>
    <t>(Pláticas realizadas/pláticas programadas)*100</t>
  </si>
  <si>
    <t>16.1.2.0.</t>
  </si>
  <si>
    <t>Actividades dirigidas a personas con discapacidad</t>
  </si>
  <si>
    <t>Promedio de actividades del COMUDIS</t>
  </si>
  <si>
    <t>(Porcentaje capacitaciones realizadas+porcentaje de entrega de credenciales para personas con discapacidad+ porcentaje de entrega de tarjetón vehicular para personas con discapacidad+porcentaje eventos realizadas)/4</t>
  </si>
  <si>
    <t>16.1.2.1.</t>
  </si>
  <si>
    <t>Realización de capacitaciones "cultura de la discapacidad".</t>
  </si>
  <si>
    <t>Porcentaje de capacitaciones realizadas</t>
  </si>
  <si>
    <t>(Capacitaciones realizadas/capacitaciones programadas)*100</t>
  </si>
  <si>
    <t>16.1.2.2.</t>
  </si>
  <si>
    <t>Entrega de credenciales</t>
  </si>
  <si>
    <t>Porcentaje de entrega de credenciales para personas con discapacidad</t>
  </si>
  <si>
    <t>(Credenciales entregadas/credenciales solicitadas)*100</t>
  </si>
  <si>
    <t>16.1.2.3.</t>
  </si>
  <si>
    <t>Entrega de tarjetón vehiuclar para persona con discapacidad motora.</t>
  </si>
  <si>
    <t>Porcentaje de entrega de tarjetón vehicular para personas con discapacidad.</t>
  </si>
  <si>
    <t>(Tarjetón vehicular entregadas/tarjetón vehicular solicitadas)*100</t>
  </si>
  <si>
    <t>16.1.2.4.</t>
  </si>
  <si>
    <t>Realización de eventos dirigidas a las personas con discapacidad</t>
  </si>
  <si>
    <t>Porcentaje eventos realizadas</t>
  </si>
  <si>
    <t>(Eventos realizadas/eventos programadas)*100</t>
  </si>
  <si>
    <t>16.1.3.0.</t>
  </si>
  <si>
    <t>Promedio de las actividades que realiza la Subdirección de Bienestar Animal</t>
  </si>
  <si>
    <t xml:space="preserve">(Suma de porcentajes)*100 </t>
  </si>
  <si>
    <t>16.1.3.1.</t>
  </si>
  <si>
    <t>Atención a denuncias de maltrato animal</t>
  </si>
  <si>
    <t>Porcentaje a la atención a las denuncias o maltrato animal.</t>
  </si>
  <si>
    <t>(Denuncias atendidas/denuncias presentadas)*100</t>
  </si>
  <si>
    <t>16.1.3.2.</t>
  </si>
  <si>
    <t>Realización de pláticas</t>
  </si>
  <si>
    <t>Porcentaje de pláticas</t>
  </si>
  <si>
    <t>(Pláticas impartidas/platicas programadas)*100</t>
  </si>
  <si>
    <t>16.1.3.3.</t>
  </si>
  <si>
    <t>Realización de esterilizaciones</t>
  </si>
  <si>
    <t>Porcentaje de esterilizaciones realizadas</t>
  </si>
  <si>
    <t>(Esterilizaciones realizadas/esterilizaciones programadas)*100</t>
  </si>
  <si>
    <t>16.1.3.4.</t>
  </si>
  <si>
    <t>Realización de consultas veterinarias</t>
  </si>
  <si>
    <t>Porcentaje de atención de consultas veterinarias</t>
  </si>
  <si>
    <t>(Consultas realizadas/consultadas solicitadas)*100</t>
  </si>
  <si>
    <t>16.1.4.0.</t>
  </si>
  <si>
    <t>Eventos y jóvenes atendidos</t>
  </si>
  <si>
    <t>Promedio de actividades del IMAJ</t>
  </si>
  <si>
    <t>(Porcentaje de eventos realizados+porcentaje de jóvenes que asisten a eventos)/2</t>
  </si>
  <si>
    <t>16.1.4.1.</t>
  </si>
  <si>
    <t>Realización de eventos</t>
  </si>
  <si>
    <t>(Eventos realizados/eventos programados)*100</t>
  </si>
  <si>
    <t>16.1.4.2.</t>
  </si>
  <si>
    <t>Asistencia de jóvenes en eventos</t>
  </si>
  <si>
    <t>Porcentaje de jóvenes que asisten a eventos</t>
  </si>
  <si>
    <t>(Jóvenes asistentes a eventos/jóvenes invitados)*100</t>
  </si>
  <si>
    <t>Apoyo a la educación básica con calidad</t>
  </si>
  <si>
    <t>2.5.1 Educación básica</t>
  </si>
  <si>
    <t>17.0.0.0.</t>
  </si>
  <si>
    <t>Contribuir a la mejora de la calidad de la educación en Puerto Vallarta mediante el apoyo a las escuelas</t>
  </si>
  <si>
    <t>Índice de educación de calidad</t>
  </si>
  <si>
    <t>Índice de educación de calidad del índice de ciudades sostenibles de CIDE-CITIBANAMEX</t>
  </si>
  <si>
    <t>17.1.0.0.</t>
  </si>
  <si>
    <t>Las escuelas de educación básica de Puerto Vallarta reciben apoyos por parte del municipio</t>
  </si>
  <si>
    <t>Porcentaje de escuelas apoyadas</t>
  </si>
  <si>
    <t>(Número de escuelas apoyadas/total de escuelas en el municipio)*100</t>
  </si>
  <si>
    <t>17.1.1.0.</t>
  </si>
  <si>
    <t xml:space="preserve">Escuelas apoyadas </t>
  </si>
  <si>
    <t>Promedio de apoyos gestionados y entregados</t>
  </si>
  <si>
    <t>(Porcentaje de gestiones realizadas+porcentaje de apoyos entregados)/2</t>
  </si>
  <si>
    <t>17.1.1.1.</t>
  </si>
  <si>
    <t>Gestión de apoyos a escuelas</t>
  </si>
  <si>
    <t>Porcentaje de gestiones realizadas</t>
  </si>
  <si>
    <t>(Gestiones realizadas/apoyos solicitados)*100</t>
  </si>
  <si>
    <t>17.1.1.2.</t>
  </si>
  <si>
    <t>Entrega de apoyos a escuelas</t>
  </si>
  <si>
    <t>Porcentaje de apoyos entregados</t>
  </si>
  <si>
    <t>(Apoyos entregados/apoyos solicitados)*100</t>
  </si>
  <si>
    <t>Seguridad Ciudadana</t>
  </si>
  <si>
    <t>1.7.1 Policía</t>
  </si>
  <si>
    <t>18.0.0.0.</t>
  </si>
  <si>
    <t>Contribuir al fortalecimiento de la seguridad del municipio mediante la implementación de estrategias y mejoras enfocadas a generar las condicione de seguridad óptimas para habitantes y visitantes</t>
  </si>
  <si>
    <t>Nivel de confianza de la ciudadanaía en la policía municipal</t>
  </si>
  <si>
    <t>Promedio anual del índice levantado de manera trimestral de manera de muestra por parte del inegi para medir la percepción de confianza en la polícia municipal</t>
  </si>
  <si>
    <t>18.1.0.0.</t>
  </si>
  <si>
    <t>Los habitantes y visitantes de Puerto  Vallarta  tienen garantizada la seguridad dentro del municipio</t>
  </si>
  <si>
    <t>Percepción de Seguridad</t>
  </si>
  <si>
    <t>Promedio anual del índice levantado de manera trimestral por parte del inegi para medir la percepción de inseguridad en el muncipio.</t>
  </si>
  <si>
    <t>18.1.1.0.</t>
  </si>
  <si>
    <t>Actividades de seguridad ciudadana realizadas</t>
  </si>
  <si>
    <t>(Porcentaje de reportes semanales realizados+porcentaje de servicios atendidos)/2</t>
  </si>
  <si>
    <t>18.1.1.1.</t>
  </si>
  <si>
    <t>Atención a reportes semanales</t>
  </si>
  <si>
    <t>Porcentaje de reporte</t>
  </si>
  <si>
    <t>(Reporte elaborados/reportes solicitados)*100</t>
  </si>
  <si>
    <t>18.1.1.2.</t>
  </si>
  <si>
    <t xml:space="preserve">Atención a servicios </t>
  </si>
  <si>
    <t>Porcentaje de atención a servicios</t>
  </si>
  <si>
    <t>(Servicios atendidos/reportes al 911 recibidos)*100</t>
  </si>
  <si>
    <t>18.1.2.0.</t>
  </si>
  <si>
    <t>Actividades de la academia de policía realizadas</t>
  </si>
  <si>
    <t>Tasa de realización de actividades</t>
  </si>
  <si>
    <t>((Porcentaje de actividades realizadas del mes actual/porcentaje de actividades realizadas el mes anterior)-1)*100</t>
  </si>
  <si>
    <t>18.1.2.1.</t>
  </si>
  <si>
    <t xml:space="preserve">Realización de actividades en la Academía de Policía </t>
  </si>
  <si>
    <t>Porcentaje de actividades de la Academia de Policía</t>
  </si>
  <si>
    <t>(Actividades realizadas/actividades programadas)*100</t>
  </si>
  <si>
    <t>Seguridad Vial</t>
  </si>
  <si>
    <t>19.0.0.0.</t>
  </si>
  <si>
    <t>Contribuir al mejoramiento de la seguridad vial a través de las acciones que garanticen la seguridad de las personas que transitan por las calles del municipio.</t>
  </si>
  <si>
    <t>Muertes en accidentes de tránsito por cada 100 mil habitantes</t>
  </si>
  <si>
    <t>Número de muertes causadas por accidentes de tránsito por cada 100 mil habitantes.</t>
  </si>
  <si>
    <t>19.1.0.0.</t>
  </si>
  <si>
    <t>Puerto Vallarta cuenta con acciones para la seguridad vial.</t>
  </si>
  <si>
    <t>Valor asignado a las personas que detectan como problemática en el municipio los embotellamientos en calles y avenidas</t>
  </si>
  <si>
    <t>Valor definido en encuesta trimestral</t>
  </si>
  <si>
    <t>19.1.1.0.</t>
  </si>
  <si>
    <t xml:space="preserve">Servicios de la policía vial realizados </t>
  </si>
  <si>
    <t>Promedio de actividades realizadas por la policía vial</t>
  </si>
  <si>
    <t>(Porcentaje de apoyos viales realizados+porcentaje de operativos realizados con relación a los operativos programados+porcentaje de accidentes de tránsito reportados+porcentaje de atención a denuncias por bienes mostrencos atendidas con relación a denuncias recibidas)/4</t>
  </si>
  <si>
    <t>19.1.1.1.</t>
  </si>
  <si>
    <t>Ofrecimiento de apoyo vial</t>
  </si>
  <si>
    <t>Porcentaje de apoyos viales realizados</t>
  </si>
  <si>
    <t>(Total de apoyos viales realizados/total de apoyos viales solicitados)*100</t>
  </si>
  <si>
    <t>19.1.1.2.</t>
  </si>
  <si>
    <t>Realización de operativos</t>
  </si>
  <si>
    <t>Porcentaje de operativos realizados</t>
  </si>
  <si>
    <t>(Total de operativos viales realizados/total de operativos viales programados)*100</t>
  </si>
  <si>
    <t>19.1.1.3.</t>
  </si>
  <si>
    <t>Atención a reportes a tránsito sobre accidentes</t>
  </si>
  <si>
    <t>Porcentaje de atención a reportes de accidentes</t>
  </si>
  <si>
    <t>(Total de reportes de accidentes atendidos/total de accidentes reportados)*100</t>
  </si>
  <si>
    <t>19.1.1.4.</t>
  </si>
  <si>
    <t>Atención a denuncias sobre bienes mostrencos en vía pública</t>
  </si>
  <si>
    <t>Porcentaje de atención a denuncias por bienes mostrencos atendidas</t>
  </si>
  <si>
    <t>(Total de reportes por bienes mostrencos atendidas/total de reportes por bienes mostrencos reportados)*100</t>
  </si>
  <si>
    <t>19.1.2.0.</t>
  </si>
  <si>
    <t xml:space="preserve">Servicios del departamento de balizamiento realizados </t>
  </si>
  <si>
    <t>Promedio de actividades realizadas por el departamento de balizamiento</t>
  </si>
  <si>
    <t>(Porcentaje de atención de reportes de semáforos descompuestos+porcentaje de balizamiento realizado+porcentaje de atención solicitudes de reductores de velocidad+porcentaje de atención a solicitudes de estacionamientos exclusivos)/4</t>
  </si>
  <si>
    <t>19.1.2.1</t>
  </si>
  <si>
    <t>Atención a reportes de semáforos descompuestos</t>
  </si>
  <si>
    <t>Porcentaje de atención de reportes de semáforos descompuestos</t>
  </si>
  <si>
    <t>(Total de atenciones brindadas a reportes al 911 sobre semáforos descompuestos/total de reportes al 911 sobre semáforos descompuestos)*100</t>
  </si>
  <si>
    <t>19.1.2.2.</t>
  </si>
  <si>
    <t>Realización de balizamiento en avenida y calles</t>
  </si>
  <si>
    <t>Porcentaje de balizamiento realizados</t>
  </si>
  <si>
    <t>(Total de metros en vía pública balizados/total de metros en vía pública programados a balizar)*100</t>
  </si>
  <si>
    <t>19.1.2.3.</t>
  </si>
  <si>
    <t>Atención a solicitudes de factibilidad de reductores de velocidad</t>
  </si>
  <si>
    <t>Porcentaje de atención a solicitudes de reductores de velocidad</t>
  </si>
  <si>
    <t>(Total de atenciones a las solicitudes de reductores de velocidad/solicitudes recibidas)*100</t>
  </si>
  <si>
    <t>19.1.2.4.</t>
  </si>
  <si>
    <t xml:space="preserve">Atención a solicitudes de factibilidad de estacionamientos exclusivos </t>
  </si>
  <si>
    <t>Porcentaje de atención a solicitudes de estacionamientos exclusivos</t>
  </si>
  <si>
    <t>(Total de atenciones a las solicitudes de estacionamientos exclusivos/solicitudes recibidas)*100</t>
  </si>
  <si>
    <t>Ordenamiento del Territorio</t>
  </si>
  <si>
    <t>2.2.1 Urbanización</t>
  </si>
  <si>
    <t>20.0.0.0.</t>
  </si>
  <si>
    <t>Los habitantes de Puerto Vallarta reciben licencias y permisos para urbanizar y construir de manera ordenada de acuerdo con la normativa establecida.</t>
  </si>
  <si>
    <t>Porcentaje de los trámites de la dirección</t>
  </si>
  <si>
    <t>(Trámites otorgados/trámites solicitados)*100</t>
  </si>
  <si>
    <t>Medio Ambiente Ordenado</t>
  </si>
  <si>
    <t>2.1.6 Otros de protección ambiental</t>
  </si>
  <si>
    <t>21.0.0.0.</t>
  </si>
  <si>
    <t>Puerto Vallarta cuenta con un medio ambiente ordenado.</t>
  </si>
  <si>
    <t>Porcentaje de trámites realizados en la Subdirección de Medio Ambiente</t>
  </si>
  <si>
    <t>(Trámites realizados/trámites solicitados)*100</t>
  </si>
  <si>
    <t>Medio Ambiente Sustentable</t>
  </si>
  <si>
    <t>2.1.5 Protección de la diversidad biológica y del paisaje</t>
  </si>
  <si>
    <t>22.0.0.0.</t>
  </si>
  <si>
    <t>Contribuir al cuidado del medio ambiente acciones específicas para la protección de espacios y especies</t>
  </si>
  <si>
    <t>Acción por el clima</t>
  </si>
  <si>
    <t>Promedio de variables relativas a acciones en pro del medio ambiente</t>
  </si>
  <si>
    <t>22.1.0.0.</t>
  </si>
  <si>
    <t>El municipio de Puerto Vallarta cuenta con un medio ambiente sustentable</t>
  </si>
  <si>
    <t>Sostenibilidad Ambiental</t>
  </si>
  <si>
    <t>22.1.1.0.</t>
  </si>
  <si>
    <t>Playas limpias certificadas</t>
  </si>
  <si>
    <t>Promedio de actividades para mantener las playas certificadas</t>
  </si>
  <si>
    <t>(Porcentaje de muestreos realizados + porcentaje de recorridos en playa + porcentaje de conteos y  mediciones realizados+porcentaje de recorridos en zona adyacente a la playa)/4</t>
  </si>
  <si>
    <t>22.1.1.1.</t>
  </si>
  <si>
    <t>Muestreo de calidad de agua en playa</t>
  </si>
  <si>
    <t>Porcentaje de muestreos realizados</t>
  </si>
  <si>
    <t>(Número de muestreos realizados/número de muestreos programados)*100</t>
  </si>
  <si>
    <t>22.1.1.2.</t>
  </si>
  <si>
    <t>Realización de recorridos en playa</t>
  </si>
  <si>
    <t>Porcentaje de recorridos en playa</t>
  </si>
  <si>
    <t>(Número de recorridos realizados/número de recorridos programados)*100</t>
  </si>
  <si>
    <t>22.1.1.3.</t>
  </si>
  <si>
    <t xml:space="preserve">Realización de conteo de residuos sólidos y medición de sedimentos </t>
  </si>
  <si>
    <t>Porcentaje de conteos y mediciones realizados</t>
  </si>
  <si>
    <t>(Número de conteos realizados/ número de conteos programados)*100</t>
  </si>
  <si>
    <t>22.1.1.4.</t>
  </si>
  <si>
    <t>Realización de recorridos de zona adyacente a la playa</t>
  </si>
  <si>
    <t>Porcentaje de recorridos en zona adyacente a la playa</t>
  </si>
  <si>
    <t>22.1.2.0.</t>
  </si>
  <si>
    <t>Actividades encaminadas a la reforestación realizadas</t>
  </si>
  <si>
    <t>Promedio de actividades encaminadas a la reforestación realizadas</t>
  </si>
  <si>
    <t>(Porcentaje de actividades relativas a reforestación en áreas públicas realizadas+porcentaje de actividades relativas a la producción y mantenimiento del arbolado en vivero+porcentaje de arbolado entregado a particulares)/3</t>
  </si>
  <si>
    <t>22.1.2.1.</t>
  </si>
  <si>
    <t>Reforestación de áreas públicas</t>
  </si>
  <si>
    <t>Porcentaje de actividades relativas a reforestación en áreas públicas realizadas</t>
  </si>
  <si>
    <t>(Número de actividades realizadas/número de actividades programadas)*100</t>
  </si>
  <si>
    <t>22.1.2.2.</t>
  </si>
  <si>
    <t>Producción y mantenimiento de arbolado en vivero</t>
  </si>
  <si>
    <t>Porcentaje de actividades relativas a la producción y mantenimiento del arbolado en vivero</t>
  </si>
  <si>
    <t>22.1.2.3.</t>
  </si>
  <si>
    <t>Entrega de arbolado a particulares</t>
  </si>
  <si>
    <t>Porcentaje de arbolado entregado a particulares</t>
  </si>
  <si>
    <t>(Número de árboles entregados a particulares/número de árboles solicitados)*100</t>
  </si>
  <si>
    <t>22.1.3.0.</t>
  </si>
  <si>
    <t>Acciones de concientización y educación ambiental realizadas</t>
  </si>
  <si>
    <t>Promedio de cumplimientos de las actividades</t>
  </si>
  <si>
    <t>(Porcentaje de actividades relacionadas con las campañas de concientización ambiental+porcentaje de acciones realizadas)/2</t>
  </si>
  <si>
    <t>22.1.3.1.</t>
  </si>
  <si>
    <t>Realización de campaña informativas en materia ambiental</t>
  </si>
  <si>
    <t xml:space="preserve">Porcentaje de actividades relacionadas con las campañas de concientización ambiental </t>
  </si>
  <si>
    <t>(Número de publicaciones actividades relacionadas con las campañas de concientización ambiental realizadas/número de actividades programadas)*100</t>
  </si>
  <si>
    <t>22.1.3.2.</t>
  </si>
  <si>
    <t>Realización de actividades encaminadas a la educación ambiental</t>
  </si>
  <si>
    <t>Porcentaje de acciones realizadas</t>
  </si>
  <si>
    <t>(Número de actividades relacionadas con la educación ambiental realizadas/número de actividades programadas)*100</t>
  </si>
  <si>
    <t>22.1.4.0.</t>
  </si>
  <si>
    <t>Acciones relativas a la preservación y conservación de fauna silvestre realizadas</t>
  </si>
  <si>
    <t>(Porcentaje de acciones relacionadas con la preservación de la tortuga marina realizadas+ atención a reportes de presencia de fauna silvestre en zonas urbanas+porcentaje de acciones relacionadas con la conservación del cocodrilo de río realizadas)/3</t>
  </si>
  <si>
    <t>22.1.4.1.</t>
  </si>
  <si>
    <t>Realización de actividades relacionadas con la preservación de la tortuga marina</t>
  </si>
  <si>
    <t>Porcentaje de acciones relacionadas con la preservación de la tortuga marina realizadas</t>
  </si>
  <si>
    <t>22.1.4.2.</t>
  </si>
  <si>
    <t>Atención a reportes de presencia de fauna silvestre en zonas urbanas</t>
  </si>
  <si>
    <t>Porcentaje de atención a los reportes</t>
  </si>
  <si>
    <t>(Número de atenciones de reportes/reportes recibidos)*100</t>
  </si>
  <si>
    <t>22.1.4.3.</t>
  </si>
  <si>
    <t>Realización de actividades relacionadas con la conservación del cocodrilo de río</t>
  </si>
  <si>
    <t>Porcentaje de acciones relacionadas con la conservación del cocodrilo de río realizadas</t>
  </si>
  <si>
    <t>22.1.5.0.</t>
  </si>
  <si>
    <t>Actividades enfocadas para la conservación de humedales</t>
  </si>
  <si>
    <t>Promedio de actividades enfocadas a la conservación de humedales</t>
  </si>
  <si>
    <t>(Porcentaje de recorridos de vigilancia realizados+porcentaje de monitoreo de fauna realizados+porcentaje de monitoreo de flora realizados+porcentaje de actividades de restauración)/4</t>
  </si>
  <si>
    <t>22.1.5.1.</t>
  </si>
  <si>
    <t>Realización de recorridos de vigilancia</t>
  </si>
  <si>
    <t>Porcentaje de recorridos de vigilancia en humedales</t>
  </si>
  <si>
    <t>22.1.5.2.</t>
  </si>
  <si>
    <t>Elaboración de listado de flora</t>
  </si>
  <si>
    <t>Porcentaje de monitoreos realizados</t>
  </si>
  <si>
    <t>(Número de monitoreos realizados/número de monitoreos programados)*100</t>
  </si>
  <si>
    <t>22.1.5.3.</t>
  </si>
  <si>
    <t>Elaboración de listado de fauna</t>
  </si>
  <si>
    <t>22.1.5.4.</t>
  </si>
  <si>
    <t>Realización de actividades de restauración de humedales</t>
  </si>
  <si>
    <t>Porcentaje de actividades de restauración de humedales</t>
  </si>
  <si>
    <t>(Número de actividades de restauración realizadas/número de actividades de restauración programadas)*100</t>
  </si>
  <si>
    <t>Vallarta Limpio</t>
  </si>
  <si>
    <t>2.1.1 Ordenación de desechos</t>
  </si>
  <si>
    <t>23.0.0.0.</t>
  </si>
  <si>
    <t>Contribuir al mantenimiento del medio ambiente a través del correcto manejo de los desechos</t>
  </si>
  <si>
    <t>Disposición adecuada de los residuos</t>
  </si>
  <si>
    <t>Índice de competitividad urbana (IMCO)</t>
  </si>
  <si>
    <t>23.1.0.0.</t>
  </si>
  <si>
    <t>El Municipio de Puerto Vallarta se mantiene limpio</t>
  </si>
  <si>
    <t>Porcentaje de colonias de Puerto Vallarta atendidas</t>
  </si>
  <si>
    <t>(Colonias atendidas/colonias del municipio)*100</t>
  </si>
  <si>
    <t>23.1.1.0.</t>
  </si>
  <si>
    <t>Recolección de residuos sólidos urbanos, residuos voluminosos y animales muertos realizados.</t>
  </si>
  <si>
    <t xml:space="preserve">Promedio de las actividades </t>
  </si>
  <si>
    <t>(Porcentaje de actividades de limpieza+porcentaje de rutas realizadas+porcentaje de atención a reportes)/3</t>
  </si>
  <si>
    <t>23.1.1.1.</t>
  </si>
  <si>
    <t>Realización de limpieza general</t>
  </si>
  <si>
    <t>Porcentaje de actividades de limpieza realizadas</t>
  </si>
  <si>
    <t>(Actividades de limpieza realizadas/actividades de limpieza programadas)*100</t>
  </si>
  <si>
    <t>23.1.1.2.</t>
  </si>
  <si>
    <t>Recolección de residuos sólidos urbanos</t>
  </si>
  <si>
    <t>Porcentaje de rutas de recolección realizados</t>
  </si>
  <si>
    <t>(Rutas de recolección realizadas/rutas de recolección realizadas)*100</t>
  </si>
  <si>
    <t>23.1.1.3.</t>
  </si>
  <si>
    <t>Atención a reportes realizados</t>
  </si>
  <si>
    <t>Porcentaje de reportes atendidos</t>
  </si>
  <si>
    <t>(Reportes atendidos/reportes recibidos)*100</t>
  </si>
  <si>
    <t>23.1.2.0.</t>
  </si>
  <si>
    <t>Vehículos con RSU atendidos</t>
  </si>
  <si>
    <t xml:space="preserve">Tasa de vehículos atendidos </t>
  </si>
  <si>
    <t>((Porcentaje de vehículos atendidos/porcentaje de vehículos atendidos del mes anterior)-1)*100</t>
  </si>
  <si>
    <t>23.1.2.1.</t>
  </si>
  <si>
    <t>Recepción de RSU</t>
  </si>
  <si>
    <t xml:space="preserve">Porcentaje de vehículos con RSU atendidos </t>
  </si>
  <si>
    <t>(Vehículos con RSU atendidos/vehículos con RSU que solicitan el servicio)*100</t>
  </si>
  <si>
    <t>23.1.2.2.</t>
  </si>
  <si>
    <t xml:space="preserve">Tratamiento de residuos urbanos para destino final </t>
  </si>
  <si>
    <t>Porcentaje de informes realizados</t>
  </si>
  <si>
    <t>(Informes realizados/informes solicitados)*100</t>
  </si>
  <si>
    <t>Vallarta Iluminado</t>
  </si>
  <si>
    <t>2.2.4 Alumbrado público</t>
  </si>
  <si>
    <t>24.0.0.0.</t>
  </si>
  <si>
    <t>Contribuir al desarrollo del municipio mediante la correcta iluminación de los espacios públicos.</t>
  </si>
  <si>
    <t>Porcentaje de luminarias encendidas</t>
  </si>
  <si>
    <t>(Iluminarias encendidas/iluminarias existentes)*100</t>
  </si>
  <si>
    <t>24.1.0.0.</t>
  </si>
  <si>
    <t>Las colonias del Municipio de Puerto Vallarta cuentan con Alumbrado Público</t>
  </si>
  <si>
    <t>Promedio de opinión sobre alumbrado público insuficiente</t>
  </si>
  <si>
    <t>(Valor marzo+valor junio-valor septiembre-valor diciembre)/4</t>
  </si>
  <si>
    <t>24.1.1.0.</t>
  </si>
  <si>
    <t>Acciones para el correcto funcionamiento del alumbrado público realizadas</t>
  </si>
  <si>
    <t>Promedio de las acciones para el correcto funcionamiento del alumbrado público</t>
  </si>
  <si>
    <t>(Porcentaje de luminarias y reflectores instalados+rehabilitación de circuitos+reparación de luminarias y reflectores)/3</t>
  </si>
  <si>
    <t>24.1.1.1.</t>
  </si>
  <si>
    <t>Instalación de luminarias y reflectores</t>
  </si>
  <si>
    <t>Porcentaje de luminarias y reflectores instalados</t>
  </si>
  <si>
    <t>(Número de luminarias y reflectores instalados/número de luminarias y reflectores solicitados)*100</t>
  </si>
  <si>
    <t>24.1.1.2.</t>
  </si>
  <si>
    <t>Rehabilitación de circuitos rehabilitados</t>
  </si>
  <si>
    <t>Porcentaje de circuitos rehabilitados con relación a lo solicitado</t>
  </si>
  <si>
    <t>(Número de circuitos rehabilitados/número de circuitos rehabilitados solicitados)*100</t>
  </si>
  <si>
    <t>24.1.1.3.</t>
  </si>
  <si>
    <t>Reparación de luminarias y reflectores</t>
  </si>
  <si>
    <t>Porcentaje de luminarias y reflectores reparados</t>
  </si>
  <si>
    <t>(Número de luminarias y reflectores reparados/ número de luminarias y reflectores reparados solicitados)*100</t>
  </si>
  <si>
    <t>Servicios Públicos de Calidad</t>
  </si>
  <si>
    <t>2.2.6 Servicios comunales</t>
  </si>
  <si>
    <t>25.0.0.0.</t>
  </si>
  <si>
    <t>Contribuir al desarrollo municipal a través de la prestación de servicios públicos de calidad</t>
  </si>
  <si>
    <t>Satisfacción respecto a los servicios públicos</t>
  </si>
  <si>
    <t>(Valor parques y jardines descuidados+valor manejo inadecuado de rastro)/2</t>
  </si>
  <si>
    <t>25.1.0.0.</t>
  </si>
  <si>
    <t>El municipio de Puerto Vallarta recibe atención a los servicios públicos</t>
  </si>
  <si>
    <t>Promedio de atención a los servicios públicos</t>
  </si>
  <si>
    <t>(Servicios del departamento de cementerios realizados+promedio de sacrificios realizados+servicios en parques, jardines y áreas verdes atendidas)/3</t>
  </si>
  <si>
    <t>25.1.1.0.</t>
  </si>
  <si>
    <t>Servicios del departamento realizados</t>
  </si>
  <si>
    <t>Promedio de servicios proporcionados</t>
  </si>
  <si>
    <t>(Porcentaje de servicios de inhumaciones realizadas+porcentaje de exhumaciones ralizadas)/2</t>
  </si>
  <si>
    <t>25.1.1.1.</t>
  </si>
  <si>
    <t>Realización de inhumaciones</t>
  </si>
  <si>
    <t>Porcentaje de realización de servicios de inhumaciones</t>
  </si>
  <si>
    <t>(Servicios de inhumaciones realizadas/serviciox inhumaciones solicitados)*100</t>
  </si>
  <si>
    <t>25.1.1.2.</t>
  </si>
  <si>
    <t>Realización de exhumaciones</t>
  </si>
  <si>
    <t>Porcentaje de realización de servicios de exhumaciones</t>
  </si>
  <si>
    <t>(Servicios de exhumación realizadas/servicios de exhumación solicitados)*100</t>
  </si>
  <si>
    <t>25.1.2.0.</t>
  </si>
  <si>
    <t>Producto cárnico apto para consumo humano garantizado</t>
  </si>
  <si>
    <t>Promedio de sacrificios realizados</t>
  </si>
  <si>
    <t>(Porcentaje de sacrificios de bovinos+porcentaje de sacrificios de porcinos+porcentaje de sacrificios de ovicaprinos+porcentaje de sacrificios de ganado aviar)/4</t>
  </si>
  <si>
    <t>25.1.2.1.</t>
  </si>
  <si>
    <t>Sacrificio de ganado bovino</t>
  </si>
  <si>
    <t>Porcentaje de sacrificios de bovino</t>
  </si>
  <si>
    <t>(Sacrificios de bovinos realizados/sacrificios solicitados)*100</t>
  </si>
  <si>
    <t>25.1.2.2.</t>
  </si>
  <si>
    <t>Sacrificio de ganado porcino</t>
  </si>
  <si>
    <t>Porcentaje de sacrificios de porcino</t>
  </si>
  <si>
    <t>(Sacrificios de porcinos realizados/sacrificios solicitados)*100</t>
  </si>
  <si>
    <t>25.1.2.3.</t>
  </si>
  <si>
    <t>Sacrificio de ganado ovicaprinos</t>
  </si>
  <si>
    <t>Porcentaje de sacrificios ovicaprino</t>
  </si>
  <si>
    <t>(Sacrificios de ovicaprinos realizados/sacrificios solicitados)*100</t>
  </si>
  <si>
    <t>25.1.2.4.</t>
  </si>
  <si>
    <t>Sacrificio de ganado aviar</t>
  </si>
  <si>
    <t>Porcentaje de sacrificios aviar</t>
  </si>
  <si>
    <t>(Sacrificios de aviar realizados/sacrificios solicitados)*100</t>
  </si>
  <si>
    <t>25.1.3.0.</t>
  </si>
  <si>
    <t>Servicios en Parques, Jardines y áreas verdes atendidas</t>
  </si>
  <si>
    <t>Promedio de servicios atendidos</t>
  </si>
  <si>
    <t>(Porcentaje de atención a las solicitudes de servicio de poda+porcentaje de atención a las solicitudes de servicio de tala+porcentaje de atención a las solicitudes de servicio de limpieza de palmeras+porcentaje de atención a las solicitudes de atención a áreas verdes)/5</t>
  </si>
  <si>
    <t>25.1.3.1.</t>
  </si>
  <si>
    <t>Servicio de poda</t>
  </si>
  <si>
    <t>Porcentaje de atención a las solicitudes de servicio de poda</t>
  </si>
  <si>
    <t>(Servicios de poda atendidos/servicios solicitados)*100</t>
  </si>
  <si>
    <t>25.1.3.2.</t>
  </si>
  <si>
    <t>Servicio de tala</t>
  </si>
  <si>
    <t>Porcentaje de atención a las solicitudes de servicio de tala</t>
  </si>
  <si>
    <t>(Servicios de tala atendidos/servicios solicitados)*100</t>
  </si>
  <si>
    <t>25.1.3.3.</t>
  </si>
  <si>
    <t>Servicio de limpieza de palmeras</t>
  </si>
  <si>
    <t>Porcentaje de atención a las solicitudes de servicio de limpieza de palmeras</t>
  </si>
  <si>
    <t>(Servicios de limpieza de palmeras atendidos/servicios solicitados)*100</t>
  </si>
  <si>
    <t>25.1.3.4.</t>
  </si>
  <si>
    <t>Servicio de recolección</t>
  </si>
  <si>
    <t>Porcentaje de atención a las solicitudes de servicio de recolección</t>
  </si>
  <si>
    <t>(Servicios de recolección atendidos/servicios solicitados)*100</t>
  </si>
  <si>
    <t>25.1.3.5.</t>
  </si>
  <si>
    <t>Atención a áreas verdes</t>
  </si>
  <si>
    <t>Porcentaje de atención a las solicitudesde atención a áreas verdes</t>
  </si>
  <si>
    <t>(Servicios de áreas verdes atendidos/servicios solicitados)*100</t>
  </si>
  <si>
    <t>Atención a asuntos juridicionales</t>
  </si>
  <si>
    <t>26.0.0.0.</t>
  </si>
  <si>
    <t>El ayuntamiento de Puerto Vallarta es representado legalmente en asuntos jurídicos con eficacia.</t>
  </si>
  <si>
    <t>Porcentaje de trámites atendidos</t>
  </si>
  <si>
    <t>(Trámites atendidos/trámites recibidos)*100</t>
  </si>
  <si>
    <t>Mejora de la Infraestructura Pública Municipal</t>
  </si>
  <si>
    <t>27.0.0.0.</t>
  </si>
  <si>
    <t>Contribuir al mejoramiento de la calidad de vida de los habitantes del municipio mediante la realización de obra pública de  calidad</t>
  </si>
  <si>
    <t xml:space="preserve">Habitantes beneficiados con la realización de obra pública </t>
  </si>
  <si>
    <t>(Sumatoria  de habitantes beneficiados)</t>
  </si>
  <si>
    <t>27.1.0.0.</t>
  </si>
  <si>
    <t>Las colonias del municipio de Puerto Vallarta, Jalisco; cuenta con infraestructura requerida</t>
  </si>
  <si>
    <t>Porcentaje de colonias beneficiadas</t>
  </si>
  <si>
    <t>(Colonias beneficiadas con obra pública/total de colonias del municipio)*100</t>
  </si>
  <si>
    <t>27.1.1.0.</t>
  </si>
  <si>
    <t>Funcionamiento de la Dirección de Obras Públicas</t>
  </si>
  <si>
    <t>Promedio de las actividades de la dirección</t>
  </si>
  <si>
    <t>(Porcentaje de obra presupuestada+porcentaje de obra licitada y contratada+porcentaje de obra supervisada)/3</t>
  </si>
  <si>
    <t>27.1.1.1.</t>
  </si>
  <si>
    <t>Contratar y licitar las Obras Públicas para ejecutar en el municipio.</t>
  </si>
  <si>
    <t>Porcentaje de obras contratadas y licitadas</t>
  </si>
  <si>
    <t>(Obras licitadas y contratadas /obras programadas)*100</t>
  </si>
  <si>
    <t>27.1.1.2.</t>
  </si>
  <si>
    <t>Realización de costos, presupuestos y partes de tránsito</t>
  </si>
  <si>
    <t>Porcentaje de obras presupuestadas</t>
  </si>
  <si>
    <t>(Obras presupuestadas/obras programadas)*100</t>
  </si>
  <si>
    <t>27.1.1.3.</t>
  </si>
  <si>
    <t>Supervisión y control de la obra pública</t>
  </si>
  <si>
    <t>Porcentaje de obra supervisada</t>
  </si>
  <si>
    <t>(Obra supervisada/obra contratada)*100</t>
  </si>
  <si>
    <t>27.1.2.0.</t>
  </si>
  <si>
    <t>Recursos materiales, humanos y financieros administrados correctamente</t>
  </si>
  <si>
    <t>Tasa de trámites</t>
  </si>
  <si>
    <t>((Porcentaje de atención a trámites/porcentaje de atención de trámites del mes anterior)-1)*100</t>
  </si>
  <si>
    <t>27.1.2.1.</t>
  </si>
  <si>
    <t>Elaboración de requisiciones de compra de bienes o servicios y trámite de pago</t>
  </si>
  <si>
    <t xml:space="preserve">Porcentaje de trámites atendidos </t>
  </si>
  <si>
    <t>(Trámite atendido/trámite solicitado)*100</t>
  </si>
  <si>
    <t>27.1.3.0.</t>
  </si>
  <si>
    <t>Mantenimiento menores de calles realizados</t>
  </si>
  <si>
    <t>Tasa de solicitudes atendidas</t>
  </si>
  <si>
    <t>((Porcentaje de atención a solicitudes de mantenimiento menores de vialidad/porcentaje de atención a solicitudes de mantenimiento menores de vialidades del mes anterior)-1)*100</t>
  </si>
  <si>
    <t>27.1.3.1.</t>
  </si>
  <si>
    <t>Atención a mantenimiento de vialidades</t>
  </si>
  <si>
    <t>Porcentaje de solicitudes atendidas</t>
  </si>
  <si>
    <t>27.1.4.0.</t>
  </si>
  <si>
    <t>Trazo, nivelación y mantenimiento realizado con el uso de maquinaria pesada</t>
  </si>
  <si>
    <t>((Porcentaje de atención a solicitudes de mantenimiento de vialidades con maquinaria pesada/porcentaje de atención solicitudes de mantenimiento de vialidades con maquinaria pesada del mes anterior)-1)*100</t>
  </si>
  <si>
    <t>27.1.4.1.</t>
  </si>
  <si>
    <t>Brindar nivelación, trazo y mantenimiento en las calles del municipio, con el uso de maquinaria</t>
  </si>
  <si>
    <t>Mantenimiento de Bienes Inmuebles</t>
  </si>
  <si>
    <t>1.3.3 Preservación y cuidado del patrimonio público</t>
  </si>
  <si>
    <t>28.0.0.0.</t>
  </si>
  <si>
    <t>El Ayuntamiento de Puerto Vallarta cuenta con instalaciones en buenas condiciones</t>
  </si>
  <si>
    <t>Administración de los Recursos Humanos y Patrimoniales</t>
  </si>
  <si>
    <t>29.0.0.0.</t>
  </si>
  <si>
    <t>El Ayuntamiento de Puerto Vallarta cuenta con una eficiente administración de sus recursos humanos y patrimoniales</t>
  </si>
  <si>
    <t>Porcentaje de cumplimiento con los indicadores de la guía consultiva del desempeño de la INAFED</t>
  </si>
  <si>
    <t>(Cumplimiento de indicadores obtenidos/cumplimiento de indicadores)*100</t>
  </si>
  <si>
    <t>Mercados Municipales Dignos</t>
  </si>
  <si>
    <t>30.0.0.0.</t>
  </si>
  <si>
    <t>Atención a mercados realizados</t>
  </si>
  <si>
    <t>Porcentaje de locales abiertos</t>
  </si>
  <si>
    <t>(Número de locales abiertos al público/locales disponibles en los mercados municipales)*100</t>
  </si>
  <si>
    <t>Comercio Ordenado</t>
  </si>
  <si>
    <t>3.1.1 Asuntos económicos y comerciales en general</t>
  </si>
  <si>
    <t>31.0.0.0.</t>
  </si>
  <si>
    <t>Los habitantes de Puerto Vallarta reciben licencias y permisos para ejercer la actividad comercial de manera ordenada</t>
  </si>
  <si>
    <t>Porcentaje de trámites de la Dirección</t>
  </si>
  <si>
    <t>Vigilancia del Cumplimiento de los Reglamentos</t>
  </si>
  <si>
    <t>3.9.1 Comercio, distribución, almacenamiento y depósito</t>
  </si>
  <si>
    <t>32.0.0.0.</t>
  </si>
  <si>
    <t>El municipio de Puerto Vallarta tiene garantizado el cumplimiento de los reglamentos</t>
  </si>
  <si>
    <t>Atención a los reportes recibidos</t>
  </si>
  <si>
    <t>Comunicación y Relaciones Públicas</t>
  </si>
  <si>
    <t>1.8.3 Servicios de comunicación y medios</t>
  </si>
  <si>
    <t>33.0.0.0.</t>
  </si>
  <si>
    <t>El Ayuntamiento de Puerto Vallarta cuenta con eventos atendidos en materia de comunicación.</t>
  </si>
  <si>
    <t>Porcentaje de eventos atendidos</t>
  </si>
  <si>
    <t>Promoción y Atención Turística</t>
  </si>
  <si>
    <t>3.7.1 Turismo</t>
  </si>
  <si>
    <t>34.0.0.0.</t>
  </si>
  <si>
    <t>Contribuir al fortalecimiento turístico mediante el apoyo a las actividades que se realizan en el destino</t>
  </si>
  <si>
    <t>Entrada de visitantes extranjeros por vía aérea</t>
  </si>
  <si>
    <t>(Total de visitantes 2021/total de visitantes 2019)*100</t>
  </si>
  <si>
    <t>34.1.0.0.</t>
  </si>
  <si>
    <t>Puerto Vallarta se mantiene entre la preferencia de los turistas</t>
  </si>
  <si>
    <t>Tasa de variación respecto al porcentaje de cuartos ocupados</t>
  </si>
  <si>
    <t>((Porcentaje de ocupación año actual/Porcentaje de ocupación año anterior)-1)*100</t>
  </si>
  <si>
    <t>34.1.1.0.</t>
  </si>
  <si>
    <t xml:space="preserve">Eventos atendidos </t>
  </si>
  <si>
    <t>Promedio de apoyos</t>
  </si>
  <si>
    <t>(Porcentaje de eventos apoyados+porcentaje de congresos y convenciones apoyadas)/2</t>
  </si>
  <si>
    <t>34.1.1.1.</t>
  </si>
  <si>
    <t>Apoyo de eventos</t>
  </si>
  <si>
    <t>Porcentaje de eventos apoyados</t>
  </si>
  <si>
    <t>(Número de eventos apoyados o realizados/número de eventos programados)*100</t>
  </si>
  <si>
    <t>34.1.1.2.</t>
  </si>
  <si>
    <t>Apoyo de congresos y convenciones</t>
  </si>
  <si>
    <t>Porcentaje de congresos y convenciones apoyados</t>
  </si>
  <si>
    <t>Promoción y Desarrollo Económico</t>
  </si>
  <si>
    <t>35.0.0.0.</t>
  </si>
  <si>
    <t>Contribuir al desarrollo económico a través del vínculo directo entre productores y empresarios, así como el impulso a la apertura de negocios e impulso a MYPIMES</t>
  </si>
  <si>
    <t>Crecimiento económico</t>
  </si>
  <si>
    <t>Índice Básico de Ciudades Prósperas</t>
  </si>
  <si>
    <t>35.1.0.0.</t>
  </si>
  <si>
    <t>Se fortalece el desarrollo económico del municipio mediante la implementación de mecanismos que fomenten las actividades productivas y la apertura de negocios y empresas.</t>
  </si>
  <si>
    <t>Porcentaje de capturas en plataforma</t>
  </si>
  <si>
    <t>(Productores inscritos en la plataforma/productores que solicitan inscribirse)*100</t>
  </si>
  <si>
    <t>35.1.1.0.</t>
  </si>
  <si>
    <t>Vínculo entre productores agrícolas y empresarios realizado</t>
  </si>
  <si>
    <t>Tasa de variación de productores agrícolas inscritos en plataforma</t>
  </si>
  <si>
    <t>((Número de productores inscritos en plataforma en el mes/número de productores inscritos en plataforma en el mes anterior)-1)*100</t>
  </si>
  <si>
    <t>35.1.1.1.</t>
  </si>
  <si>
    <t>Realización de inventario de productores agrícolas</t>
  </si>
  <si>
    <t>35.1.2.0.</t>
  </si>
  <si>
    <t>Capacitaciones realizadas</t>
  </si>
  <si>
    <t>Tasa de variación de capacitaciones</t>
  </si>
  <si>
    <t>((Porcentaje de capacitaciones realizadas en el mes/porcentaje de capacitaciones realizadas en el mes anterior)-1)*100</t>
  </si>
  <si>
    <t>35.1.2.1.</t>
  </si>
  <si>
    <t>Realización de capacitaciones</t>
  </si>
  <si>
    <t>35.1.3.0.</t>
  </si>
  <si>
    <t>Cooperativas conformadas</t>
  </si>
  <si>
    <t>Tasa de variación de cooperativas conformadas</t>
  </si>
  <si>
    <t>((Porcentaje de cooperativas conformadas en el mes/porcentaje de cooperativas conformadas en el mes anterior)-1)*100</t>
  </si>
  <si>
    <t>35.1.3.1.</t>
  </si>
  <si>
    <t>Creación de cooperativas</t>
  </si>
  <si>
    <t>Porcentaje de cooperativas conformadas</t>
  </si>
  <si>
    <t>(Cooperativas conformadas/grupo de personas que solicitan la conformación de cooperativas)*100</t>
  </si>
  <si>
    <t>35.1.4.0.</t>
  </si>
  <si>
    <t>Vínculo entre productores locales y empresarios realizados</t>
  </si>
  <si>
    <t>Tasa de variación de productores locales inscritos en plataforma</t>
  </si>
  <si>
    <t>35.1.4.1.</t>
  </si>
  <si>
    <t>Realización de inventario de productores locales</t>
  </si>
  <si>
    <t>Desarrollo Agropecuario</t>
  </si>
  <si>
    <t>3.2.1 Agropecuaria</t>
  </si>
  <si>
    <t>36.0.0.0.</t>
  </si>
  <si>
    <t>Contribuir al desarrollo agropecuario del municipio mediante el apoyo a los productores</t>
  </si>
  <si>
    <t>Tasa de productores agropecuarios activos</t>
  </si>
  <si>
    <t>((Productores activos del año/productores activos del año anterior)-1)*100</t>
  </si>
  <si>
    <t>36.1.0.0.</t>
  </si>
  <si>
    <t>Los productores agropecuarios del municipio cuentan con los apoyos para la realización de sus actividades</t>
  </si>
  <si>
    <t>Cantidad de productores que fueron apoyados en sus actividades por el municipio</t>
  </si>
  <si>
    <t>(Sumatoria de productores atendidos)</t>
  </si>
  <si>
    <t>36.1.1.0.</t>
  </si>
  <si>
    <t xml:space="preserve">Maquinaria utilizada </t>
  </si>
  <si>
    <t>Actividades de apoyo realizadas por la maquinaria</t>
  </si>
  <si>
    <t>36.1.1.1.</t>
  </si>
  <si>
    <t>Rehabilitación de brechas y caminos sacacosechas</t>
  </si>
  <si>
    <t>Kilómetros rehabilitados</t>
  </si>
  <si>
    <t>(Kilómetros de brechas y camino rehabilitados/kilómetros de brechas y caminos solicitados)*100</t>
  </si>
  <si>
    <t>36.1.1.2.</t>
  </si>
  <si>
    <t xml:space="preserve">Rehabilitación de parcelas agrícolas </t>
  </si>
  <si>
    <t>Héctareas rehabilitadas</t>
  </si>
  <si>
    <t>(Hectáreas rehabilitados/hectáreas solicitados)*100</t>
  </si>
  <si>
    <t>36.1.1.3.</t>
  </si>
  <si>
    <t>Mantenimiento de bordos</t>
  </si>
  <si>
    <t>Bordos rehabilitadas</t>
  </si>
  <si>
    <t>(Bordos rehabilitados/bordos solicitados)*100</t>
  </si>
  <si>
    <t>36.1.2.0.</t>
  </si>
  <si>
    <t>Sesiones de consejo municipal de desarrollo rural sustentable atendidas</t>
  </si>
  <si>
    <t>Variación de reportes por falta de cumplimiento a la ley de fomento pecuario</t>
  </si>
  <si>
    <t>((Reportes recibidos del mes/reportes recibidos del mes anterior)-1)*100</t>
  </si>
  <si>
    <t>36.1.2.1.</t>
  </si>
  <si>
    <t>Atención de peticiones del consejo</t>
  </si>
  <si>
    <t>Peticiones atendidas</t>
  </si>
  <si>
    <t>36.1.2.2.</t>
  </si>
  <si>
    <t>Realización de recorridos preventivos enfocados en la localización de ganado en vía pública</t>
  </si>
  <si>
    <t>Recorridos realizados</t>
  </si>
  <si>
    <t>(Recorridos realizados/recorridos programados)*100</t>
  </si>
  <si>
    <t>36.1.2.3.</t>
  </si>
  <si>
    <t>Atención a reportes ciudadanos de ganado en vía pública</t>
  </si>
  <si>
    <t>Atención a reportes</t>
  </si>
  <si>
    <t>36.1.2.4.</t>
  </si>
  <si>
    <t>Recepción de trámite para la generación de la credencial agroalimentaria que expide SADER JALISCO</t>
  </si>
  <si>
    <t xml:space="preserve">Porcentaje de trámites enviados a SADER JALISCO </t>
  </si>
  <si>
    <t>(Trámites enviados a  SADER JALISCO/trámites recibidos)*100</t>
  </si>
  <si>
    <t>36.1.2.5.</t>
  </si>
  <si>
    <t>Atención a programas estatales y federales en apoyo a los productores agropecuarios del municipio</t>
  </si>
  <si>
    <t>Porcentaje de trámites enviados a la instancias federales o estatales en cumplimiento de las reglas de operación.</t>
  </si>
  <si>
    <t>(Trámites enviados/trámites recibidos)*100</t>
  </si>
  <si>
    <t>Mejorando el entorno</t>
  </si>
  <si>
    <t>37.0.0.0.</t>
  </si>
  <si>
    <t>El Ayuntamiento de Puerto Vallarta cuenta con proyectos de obra.</t>
  </si>
  <si>
    <t>Porcentaje de proyectos realizados</t>
  </si>
  <si>
    <t>(Proyectos realizados/proyectos solicitados)*100</t>
  </si>
  <si>
    <t>Programas Sociales Educativos</t>
  </si>
  <si>
    <t>2.5.6 Otros servicios educativos y actividades inherentes</t>
  </si>
  <si>
    <t>38.0.0.0.</t>
  </si>
  <si>
    <t>Contribuir a que los menores no dejen de acudir a clases por motivos económicos</t>
  </si>
  <si>
    <t>Porcentaje de deserción escolar</t>
  </si>
  <si>
    <t>(Niños que abandonan el nivel primaria/total de niños que acudde a la primaria)*100</t>
  </si>
  <si>
    <t>38.1.0.0.</t>
  </si>
  <si>
    <t>El Municipio de Puerto Vallarta garantiza la asistencia de los menores el acceso equitativo a la educación básica</t>
  </si>
  <si>
    <t>Población de 3 a 14 años que asiste a la escuela</t>
  </si>
  <si>
    <t>(Personas que asisten a la escuela/población de 3 a 14 años total)*100</t>
  </si>
  <si>
    <t>38.1.1.0.</t>
  </si>
  <si>
    <t>Zapatos y uniformes entregados</t>
  </si>
  <si>
    <t>Porcentaje de zapatos y uniformes entregados</t>
  </si>
  <si>
    <t>(Paquetes entregados/alumnos inscritos en el programa)*100</t>
  </si>
  <si>
    <t>38.1.1.1.</t>
  </si>
  <si>
    <t>Realización de actividades que permiten la entrega de uniformes y zapatos</t>
  </si>
  <si>
    <t xml:space="preserve">Porcentaje de cumplimiento de las actividades que permiten la entrega de uniformes y zapatos </t>
  </si>
  <si>
    <t>38.1.2.0.</t>
  </si>
  <si>
    <t>Mochilas y útiles entregados</t>
  </si>
  <si>
    <t>Porcentaje de mochilas y útiles entregados</t>
  </si>
  <si>
    <t>38.1.2.1.</t>
  </si>
  <si>
    <t>Realización de actividades que permiten la entrega de mochilas y útiles</t>
  </si>
  <si>
    <t>Porcentaje de cumplimiento de las actividades que permiten la entrega de mochilas y útiles</t>
  </si>
  <si>
    <t>38.1.3.0.</t>
  </si>
  <si>
    <t>Atenciones médicas por parte del seguro de accidentes escolares realizadas</t>
  </si>
  <si>
    <t>Tasa de accidentes atendidos</t>
  </si>
  <si>
    <t>((Porcentaje de beneficiados atendidos del mes actual/porcentaje de beneficiados del mes anterior)-1)*100</t>
  </si>
  <si>
    <t>38.1.3.1.</t>
  </si>
  <si>
    <t>Atención a reportes de accidentes</t>
  </si>
  <si>
    <t>(Beneficiarios atendidos/reportes de accidentes recibidos)*100</t>
  </si>
  <si>
    <t>38.1.4.0.</t>
  </si>
  <si>
    <t>Beneficiados del programa atendidos</t>
  </si>
  <si>
    <t>Tasa de atención a beneficiados</t>
  </si>
  <si>
    <t>38.1.4.1.</t>
  </si>
  <si>
    <t>Atención a estudiantes en el programa de transporte escolar</t>
  </si>
  <si>
    <t>Porcentaje de estudiantes atendidos</t>
  </si>
  <si>
    <t>(Sumatoria de estudiantes atendidos en el mes/estudiantes empadronados)*100</t>
  </si>
  <si>
    <t>Programas Sociales para la Capacitación</t>
  </si>
  <si>
    <t>39.0.0.0.</t>
  </si>
  <si>
    <t>Contribuir al bienestar de hombres y mujeres que buscan empleos mejor renumerados mediante la capacitación para el fortalecimiento de capacidades, conocimientos y habilidades para facilitar su ingreso al mundo laboral o desarrollar una actividad económica por su cuenta.</t>
  </si>
  <si>
    <t>Población vulnerable por ingresos</t>
  </si>
  <si>
    <t>((Total de población vulnerable por ingresos/total de la población)*100</t>
  </si>
  <si>
    <t>39.1.0.0.</t>
  </si>
  <si>
    <t>Los habitantes de Puerto Vallarta cuentan con capacitación para el empleo</t>
  </si>
  <si>
    <t>Porcentaje de habitantes certificados</t>
  </si>
  <si>
    <t>(Certificados entregados/alumnos inscritos)*100</t>
  </si>
  <si>
    <t>39.1.1.0.</t>
  </si>
  <si>
    <t>Cursos de capacitación certificados realizados</t>
  </si>
  <si>
    <t>Promedio de realización de las actividades</t>
  </si>
  <si>
    <t>(Porcentaje de cursos realizados+porcentaje de alumnos que terminaron su curso y recibieron su certificado)/2</t>
  </si>
  <si>
    <t>Trimestral</t>
  </si>
  <si>
    <t>39.1.1.1.</t>
  </si>
  <si>
    <t>Realización de cursos</t>
  </si>
  <si>
    <t>Porcentaje de cursos realizados</t>
  </si>
  <si>
    <t>(Cursos realizados/cursos programados)*100</t>
  </si>
  <si>
    <t>39.1.1.2.</t>
  </si>
  <si>
    <t>Entrega de certificados de terminales</t>
  </si>
  <si>
    <t>Porcentaje de alumnos que terminaron su curso y recibieron su certificado</t>
  </si>
  <si>
    <t>Casa Digna</t>
  </si>
  <si>
    <t>2.2.5 Vivienda</t>
  </si>
  <si>
    <t>40.0.0.0.</t>
  </si>
  <si>
    <t>Contribuir a reducir la carencia por acceso de calidad  y espacios de vivienda mediante el otorgamiento de materiales de construcción con el programa de casa digna.</t>
  </si>
  <si>
    <t>Carencia por acceso a calidad y espacios de vivienda</t>
  </si>
  <si>
    <t>Índice del informe anual sobre la situación de pobreza y rezago social de la Secretaría de Bienestar del Gobierno Estatal</t>
  </si>
  <si>
    <t>40.1.0.0.</t>
  </si>
  <si>
    <t>Los hogares de Puerto Vallarta son beneficiados por el programa casa digna</t>
  </si>
  <si>
    <t>Porcentaje de hogares beneficiados totales</t>
  </si>
  <si>
    <t>(Número de hogares beneficiados totales/número de hogares particulares habitadas en el municipio según datos del INEGI)*100</t>
  </si>
  <si>
    <t>40.1.1.0.</t>
  </si>
  <si>
    <t>Hogares beneficiados</t>
  </si>
  <si>
    <t xml:space="preserve">Porcentaje de hogares beneficiados </t>
  </si>
  <si>
    <t>(Hogares beneficiados/hogares programados)*100</t>
  </si>
  <si>
    <t>40.1.1.1.</t>
  </si>
  <si>
    <t>Realización de entregas</t>
  </si>
  <si>
    <t>Porcentaje de entregas realizadas</t>
  </si>
  <si>
    <t>(Número de entregas realizadas/número de entregas programadas)*100</t>
  </si>
  <si>
    <t>Protección de niños, niñas y adolescentes</t>
  </si>
  <si>
    <t>41.0.0.0.</t>
  </si>
  <si>
    <t xml:space="preserve">El Ayuntamiento de Puerto Vallarta cuenta con un programa municipal de protección de niños, niñas y adolescentes. </t>
  </si>
  <si>
    <t>Porcentaje de avance generación del programa</t>
  </si>
  <si>
    <t>(Avance realizado/avance programado)*100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</si>
</sst>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2" xfId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Alignment="1" applyProtection="1">
      <alignment horizontal="center" wrapText="1"/>
      <protection hidden="1"/>
    </xf>
    <xf numFmtId="0" fontId="1" fillId="0" borderId="0" xfId="1" applyFill="1" applyProtection="1">
      <protection hidden="1"/>
    </xf>
    <xf numFmtId="4" fontId="2" fillId="2" borderId="2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0" xfId="1" applyFill="1" applyAlignment="1" applyProtection="1">
      <alignment horizontal="center"/>
      <protection hidden="1"/>
    </xf>
    <xf numFmtId="164" fontId="1" fillId="0" borderId="2" xfId="1" applyNumberFormat="1" applyFill="1" applyBorder="1" applyAlignment="1" applyProtection="1">
      <alignment horizontal="center"/>
      <protection hidden="1"/>
    </xf>
    <xf numFmtId="0" fontId="1" fillId="0" borderId="2" xfId="1" applyFill="1" applyBorder="1" applyProtection="1">
      <protection locked="0"/>
    </xf>
    <xf numFmtId="0" fontId="1" fillId="0" borderId="2" xfId="1" applyFill="1" applyBorder="1" applyProtection="1">
      <protection hidden="1"/>
    </xf>
    <xf numFmtId="0" fontId="1" fillId="0" borderId="2" xfId="1" applyNumberFormat="1" applyFill="1" applyBorder="1" applyAlignment="1" applyProtection="1">
      <alignment horizontal="center"/>
      <protection locked="0"/>
    </xf>
    <xf numFmtId="4" fontId="1" fillId="0" borderId="2" xfId="1" applyNumberFormat="1" applyFill="1" applyBorder="1" applyProtection="1">
      <protection locked="0"/>
    </xf>
    <xf numFmtId="4" fontId="1" fillId="0" borderId="0" xfId="1" applyNumberFormat="1" applyFill="1" applyProtection="1">
      <protection hidden="1"/>
    </xf>
    <xf numFmtId="0" fontId="2" fillId="2" borderId="1" xfId="1" applyFont="1" applyFill="1" applyBorder="1" applyAlignment="1" applyProtection="1">
      <alignment horizontal="center" vertical="center" wrapText="1"/>
      <protection hidden="1"/>
    </xf>
    <xf numFmtId="0" fontId="2" fillId="2" borderId="3" xfId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5" xfId="1" xr:uid="{00000000-0005-0000-0000-000001000000}"/>
  </cellStyles>
  <dxfs count="1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  <border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strike/>
        <color rgb="FFFF0000"/>
      </font>
      <fill>
        <patternFill patternType="lightHorizontal">
          <bgColor theme="1" tint="0.24994659260841701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ueva%20carpeta\Libro%20ASEJ%20presupuesto%202022%20-MIR\Libro%20ASEJ%20presupuesto%202022%20-MI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EF"/>
      <sheetName val="BD"/>
      <sheetName val="FU"/>
      <sheetName val="Inconsistencias"/>
      <sheetName val="MIR-IG"/>
      <sheetName val="CRI-M"/>
      <sheetName val="COG-M"/>
      <sheetName val="CRI-RYP"/>
      <sheetName val="COG-RYP"/>
      <sheetName val="CA"/>
      <sheetName val="EA"/>
      <sheetName val="Plantilla"/>
      <sheetName val="CRI-DE"/>
      <sheetName val="COG-FF"/>
      <sheetName val="CTG-FF"/>
      <sheetName val="CF"/>
    </sheetNames>
    <sheetDataSet>
      <sheetData sheetId="0"/>
      <sheetData sheetId="1">
        <row r="2">
          <cell r="I2" t="str">
            <v>1. Gobierno</v>
          </cell>
          <cell r="J2" t="str">
            <v>1.1. Legislación</v>
          </cell>
          <cell r="K2" t="str">
            <v>1.1.1 Legislación</v>
          </cell>
        </row>
        <row r="3">
          <cell r="I3" t="str">
            <v>1. Gobierno</v>
          </cell>
          <cell r="J3" t="str">
            <v>1.1. Legislación</v>
          </cell>
          <cell r="K3" t="str">
            <v>1.1.2 Fiscalización</v>
          </cell>
        </row>
        <row r="4">
          <cell r="I4" t="str">
            <v>1. Gobierno</v>
          </cell>
          <cell r="J4" t="str">
            <v>1.2. Justicia</v>
          </cell>
          <cell r="K4" t="str">
            <v>1.2.1 Impartición de justicia</v>
          </cell>
        </row>
        <row r="5">
          <cell r="I5" t="str">
            <v>1. Gobierno</v>
          </cell>
          <cell r="J5" t="str">
            <v>1.2. Justicia</v>
          </cell>
          <cell r="K5" t="str">
            <v>1.2.2 Procuración de justicia</v>
          </cell>
        </row>
        <row r="6">
          <cell r="I6" t="str">
            <v>1. Gobierno</v>
          </cell>
          <cell r="J6" t="str">
            <v>1.2. Justicia</v>
          </cell>
          <cell r="K6" t="str">
            <v>1.2.3 Reclusión y readaptación social</v>
          </cell>
        </row>
        <row r="7">
          <cell r="I7" t="str">
            <v>1. Gobierno</v>
          </cell>
          <cell r="J7" t="str">
            <v>1.2. Justicia</v>
          </cell>
          <cell r="K7" t="str">
            <v>1.2.4 Derechos humanos</v>
          </cell>
        </row>
        <row r="8">
          <cell r="I8" t="str">
            <v>1. Gobierno</v>
          </cell>
          <cell r="J8" t="str">
            <v>1.3. Coordinación política de gobierno</v>
          </cell>
          <cell r="K8" t="str">
            <v>1.3.1 Presidencia / Gubernatura</v>
          </cell>
        </row>
        <row r="9">
          <cell r="I9" t="str">
            <v>1. Gobierno</v>
          </cell>
          <cell r="J9" t="str">
            <v>1.3. Coordinación política de gobierno</v>
          </cell>
          <cell r="K9" t="str">
            <v>1.3.2 Política interior</v>
          </cell>
        </row>
        <row r="10">
          <cell r="I10" t="str">
            <v>1. Gobierno</v>
          </cell>
          <cell r="J10" t="str">
            <v>1.3. Coordinación política de gobierno</v>
          </cell>
          <cell r="K10" t="str">
            <v>1.3.3 Preservación y cuidado del patrimonio público</v>
          </cell>
        </row>
        <row r="11">
          <cell r="I11" t="str">
            <v>1. Gobierno</v>
          </cell>
          <cell r="J11" t="str">
            <v>1.3. Coordinación política de gobierno</v>
          </cell>
          <cell r="K11" t="str">
            <v>1.3.4 Función pública</v>
          </cell>
        </row>
        <row r="12">
          <cell r="I12" t="str">
            <v>1. Gobierno</v>
          </cell>
          <cell r="J12" t="str">
            <v>1.3. Coordinación política de gobierno</v>
          </cell>
          <cell r="K12" t="str">
            <v>1.3.5 Asuntos jurídicos</v>
          </cell>
        </row>
        <row r="13">
          <cell r="I13" t="str">
            <v>1. Gobierno</v>
          </cell>
          <cell r="J13" t="str">
            <v>1.3. Coordinación política de gobierno</v>
          </cell>
          <cell r="K13" t="str">
            <v>1.3.6 Organización de procesos electorales</v>
          </cell>
        </row>
        <row r="14">
          <cell r="I14" t="str">
            <v>1. Gobierno</v>
          </cell>
          <cell r="J14" t="str">
            <v>1.3. Coordinación política de gobierno</v>
          </cell>
          <cell r="K14" t="str">
            <v>1.3.7 Población</v>
          </cell>
        </row>
        <row r="15">
          <cell r="I15" t="str">
            <v>1. Gobierno</v>
          </cell>
          <cell r="J15" t="str">
            <v>1.3. Coordinación política de gobierno</v>
          </cell>
          <cell r="K15" t="str">
            <v>1.3.8 Territorio</v>
          </cell>
        </row>
        <row r="16">
          <cell r="I16" t="str">
            <v>1. Gobierno</v>
          </cell>
          <cell r="J16" t="str">
            <v>1.3. Coordinación política de gobierno</v>
          </cell>
          <cell r="K16" t="str">
            <v>1.3.9 Otros</v>
          </cell>
        </row>
        <row r="17">
          <cell r="I17" t="str">
            <v>1. Gobierno</v>
          </cell>
          <cell r="J17" t="str">
            <v>1.4. Relaciones exteriores</v>
          </cell>
          <cell r="K17" t="str">
            <v>1.4.1 Relaciones exteriores</v>
          </cell>
        </row>
        <row r="18">
          <cell r="I18" t="str">
            <v>1. Gobierno</v>
          </cell>
          <cell r="J18" t="str">
            <v>1.5. Asuntos financieros y hacendarios</v>
          </cell>
          <cell r="K18" t="str">
            <v>1.5.1 Asuntos financieros</v>
          </cell>
        </row>
        <row r="19">
          <cell r="I19" t="str">
            <v>1. Gobierno</v>
          </cell>
          <cell r="J19" t="str">
            <v>1.5. Asuntos financieros y hacendarios</v>
          </cell>
          <cell r="K19" t="str">
            <v>1.5.2 Asuntos hacendarios</v>
          </cell>
        </row>
        <row r="20">
          <cell r="I20" t="str">
            <v>1. Gobierno</v>
          </cell>
          <cell r="J20" t="str">
            <v>1.6 Seguridad nacional</v>
          </cell>
          <cell r="K20" t="str">
            <v>1.6.1 Defensa</v>
          </cell>
        </row>
        <row r="21">
          <cell r="I21" t="str">
            <v>1. Gobierno</v>
          </cell>
          <cell r="J21" t="str">
            <v>1.6 Seguridad nacional</v>
          </cell>
          <cell r="K21" t="str">
            <v>1.6.2 Marina</v>
          </cell>
        </row>
        <row r="22">
          <cell r="I22" t="str">
            <v>1. Gobierno</v>
          </cell>
          <cell r="J22" t="str">
            <v>1.6 Seguridad nacional</v>
          </cell>
          <cell r="K22" t="str">
            <v>1.6.3 Inteligencia para la preservación de la seguridad nacional</v>
          </cell>
        </row>
        <row r="23">
          <cell r="I23" t="str">
            <v>1. Gobierno</v>
          </cell>
          <cell r="J23" t="str">
            <v>1.7. Asuntos de orden público y seguridad interior</v>
          </cell>
          <cell r="K23" t="str">
            <v>1.7.1 Policía</v>
          </cell>
        </row>
        <row r="24">
          <cell r="I24" t="str">
            <v>1. Gobierno</v>
          </cell>
          <cell r="J24" t="str">
            <v>1.7. Asuntos de orden público y seguridad interior</v>
          </cell>
          <cell r="K24" t="str">
            <v>1.7.2 Protección civil</v>
          </cell>
        </row>
        <row r="25">
          <cell r="I25" t="str">
            <v>1. Gobierno</v>
          </cell>
          <cell r="J25" t="str">
            <v>1.7. Asuntos de orden público y seguridad interior</v>
          </cell>
          <cell r="K25" t="str">
            <v>1.7.3 Otros asuntos de orden público y seguridad</v>
          </cell>
        </row>
        <row r="26">
          <cell r="I26" t="str">
            <v>1. Gobierno</v>
          </cell>
          <cell r="J26" t="str">
            <v>1.7. Asuntos de orden público y seguridad interior</v>
          </cell>
          <cell r="K26" t="str">
            <v>1.7.4 Sistema nacional de seguridad pública</v>
          </cell>
        </row>
        <row r="27">
          <cell r="I27" t="str">
            <v>1. Gobierno</v>
          </cell>
          <cell r="J27" t="str">
            <v>1.8. Otros servicios generales</v>
          </cell>
          <cell r="K27" t="str">
            <v>1.8.1 Servicios registrales, administrativos y patrimoniales</v>
          </cell>
        </row>
        <row r="28">
          <cell r="I28" t="str">
            <v>1. Gobierno</v>
          </cell>
          <cell r="J28" t="str">
            <v>1.8. Otros servicios generales</v>
          </cell>
          <cell r="K28" t="str">
            <v>1.8.2 Servicios estadísticos</v>
          </cell>
        </row>
        <row r="29">
          <cell r="I29" t="str">
            <v>1. Gobierno</v>
          </cell>
          <cell r="J29" t="str">
            <v>1.8. Otros servicios generales</v>
          </cell>
          <cell r="K29" t="str">
            <v>1.8.3 Servicios de comunicación y medios</v>
          </cell>
        </row>
        <row r="30">
          <cell r="I30" t="str">
            <v>1. Gobierno</v>
          </cell>
          <cell r="J30" t="str">
            <v>1.8. Otros servicios generales</v>
          </cell>
          <cell r="K30" t="str">
            <v>1.8.4 Acceso a la información pública gubernamental</v>
          </cell>
        </row>
        <row r="31">
          <cell r="I31" t="str">
            <v>1. Gobierno</v>
          </cell>
          <cell r="J31" t="str">
            <v>1.8. Otros servicios generales</v>
          </cell>
          <cell r="K31" t="str">
            <v>1.8.5 Otros</v>
          </cell>
        </row>
        <row r="32">
          <cell r="I32" t="str">
            <v>2. Desarrollo social</v>
          </cell>
          <cell r="J32" t="str">
            <v>2.1. Protección ambiental</v>
          </cell>
          <cell r="K32" t="str">
            <v>2.1.1 Ordenación de desechos</v>
          </cell>
        </row>
        <row r="33">
          <cell r="I33" t="str">
            <v>2. Desarrollo social</v>
          </cell>
          <cell r="J33" t="str">
            <v>2.1. Protección ambiental</v>
          </cell>
          <cell r="K33" t="str">
            <v>2.1.2 Administración del agua</v>
          </cell>
        </row>
        <row r="34">
          <cell r="I34" t="str">
            <v>2. Desarrollo social</v>
          </cell>
          <cell r="J34" t="str">
            <v>2.1. Protección ambiental</v>
          </cell>
          <cell r="K34" t="str">
            <v>2.1.3 Ordenación de aguas residuales, drenaje y alcantarillado</v>
          </cell>
        </row>
        <row r="35">
          <cell r="I35" t="str">
            <v>2. Desarrollo social</v>
          </cell>
          <cell r="J35" t="str">
            <v>2.1. Protección ambiental</v>
          </cell>
          <cell r="K35" t="str">
            <v>2.1.4 Reducción de la contaminación</v>
          </cell>
        </row>
        <row r="36">
          <cell r="I36" t="str">
            <v>2. Desarrollo social</v>
          </cell>
          <cell r="J36" t="str">
            <v>2.1. Protección ambiental</v>
          </cell>
          <cell r="K36" t="str">
            <v>2.1.5 Protección de la diversidad biológica y del paisaje</v>
          </cell>
        </row>
        <row r="37">
          <cell r="I37" t="str">
            <v>2. Desarrollo social</v>
          </cell>
          <cell r="J37" t="str">
            <v>2.1. Protección ambiental</v>
          </cell>
          <cell r="K37" t="str">
            <v>2.1.6 Otros de protección ambiental</v>
          </cell>
        </row>
        <row r="38">
          <cell r="I38" t="str">
            <v>2. Desarrollo social</v>
          </cell>
          <cell r="J38" t="str">
            <v>2.2. Vivienda y servicios a la comunidad</v>
          </cell>
          <cell r="K38" t="str">
            <v>2.2.1 Urbanización</v>
          </cell>
        </row>
        <row r="39">
          <cell r="I39" t="str">
            <v>2. Desarrollo social</v>
          </cell>
          <cell r="J39" t="str">
            <v>2.2. Vivienda y servicios a la comunidad</v>
          </cell>
          <cell r="K39" t="str">
            <v>2.2.2 Desarrollo comunitario</v>
          </cell>
        </row>
        <row r="40">
          <cell r="I40" t="str">
            <v>2. Desarrollo social</v>
          </cell>
          <cell r="J40" t="str">
            <v>2.2. Vivienda y servicios a la comunidad</v>
          </cell>
          <cell r="K40" t="str">
            <v>2.2.3 Abastecimiento de agua</v>
          </cell>
        </row>
        <row r="41">
          <cell r="I41" t="str">
            <v>2. Desarrollo social</v>
          </cell>
          <cell r="J41" t="str">
            <v>2.2. Vivienda y servicios a la comunidad</v>
          </cell>
          <cell r="K41" t="str">
            <v>2.2.4 Alumbrado público</v>
          </cell>
        </row>
        <row r="42">
          <cell r="I42" t="str">
            <v>2. Desarrollo social</v>
          </cell>
          <cell r="J42" t="str">
            <v>2.2. Vivienda y servicios a la comunidad</v>
          </cell>
          <cell r="K42" t="str">
            <v>2.2.5 Vivienda</v>
          </cell>
        </row>
        <row r="43">
          <cell r="I43" t="str">
            <v>2. Desarrollo social</v>
          </cell>
          <cell r="J43" t="str">
            <v>2.2. Vivienda y servicios a la comunidad</v>
          </cell>
          <cell r="K43" t="str">
            <v>2.2.6 Servicios comunales</v>
          </cell>
        </row>
        <row r="44">
          <cell r="I44" t="str">
            <v>2. Desarrollo social</v>
          </cell>
          <cell r="J44" t="str">
            <v>2.2. Vivienda y servicios a la comunidad</v>
          </cell>
          <cell r="K44" t="str">
            <v>2.2.7 Desarrollo regional</v>
          </cell>
        </row>
        <row r="45">
          <cell r="I45" t="str">
            <v>2. Desarrollo social</v>
          </cell>
          <cell r="J45" t="str">
            <v>2.3. Salud</v>
          </cell>
          <cell r="K45" t="str">
            <v>2.3.1 Prestación de servicios de aalud a la comunidad</v>
          </cell>
        </row>
        <row r="46">
          <cell r="I46" t="str">
            <v>2. Desarrollo social</v>
          </cell>
          <cell r="J46" t="str">
            <v>2.3. Salud</v>
          </cell>
          <cell r="K46" t="str">
            <v>2.3.2 Prestación de servicios de salud a la persona</v>
          </cell>
        </row>
        <row r="47">
          <cell r="I47" t="str">
            <v>2. Desarrollo social</v>
          </cell>
          <cell r="J47" t="str">
            <v>2.3. Salud</v>
          </cell>
          <cell r="K47" t="str">
            <v>2.3.3 Generación de recursos para la salud</v>
          </cell>
        </row>
        <row r="48">
          <cell r="I48" t="str">
            <v>2. Desarrollo social</v>
          </cell>
          <cell r="J48" t="str">
            <v>2.3. Salud</v>
          </cell>
          <cell r="K48" t="str">
            <v>2.3.4 Rectoría del sistema de salud</v>
          </cell>
        </row>
        <row r="49">
          <cell r="I49" t="str">
            <v>2. Desarrollo social</v>
          </cell>
          <cell r="J49" t="str">
            <v>2.3. Salud</v>
          </cell>
          <cell r="K49" t="str">
            <v>2.3.5 Protección social en salud</v>
          </cell>
        </row>
        <row r="50">
          <cell r="I50" t="str">
            <v>2. Desarrollo social</v>
          </cell>
          <cell r="J50" t="str">
            <v>2.4. Recreación cultura y otras manifestaciones sociales</v>
          </cell>
          <cell r="K50" t="str">
            <v>2.4.1 Deporte y recreación</v>
          </cell>
        </row>
        <row r="51">
          <cell r="I51" t="str">
            <v>2. Desarrollo social</v>
          </cell>
          <cell r="J51" t="str">
            <v>2.4. Recreación cultura y otras manifestaciones sociales</v>
          </cell>
          <cell r="K51" t="str">
            <v>2.4.2 Cultura</v>
          </cell>
        </row>
        <row r="52">
          <cell r="I52" t="str">
            <v>2. Desarrollo social</v>
          </cell>
          <cell r="J52" t="str">
            <v>2.4. Recreación cultura y otras manifestaciones sociales</v>
          </cell>
          <cell r="K52" t="str">
            <v>2.4.3 Radio, televisión y editoriales</v>
          </cell>
        </row>
        <row r="53">
          <cell r="I53" t="str">
            <v>2. Desarrollo social</v>
          </cell>
          <cell r="J53" t="str">
            <v>2.4. Recreación cultura y otras manifestaciones sociales</v>
          </cell>
          <cell r="K53" t="str">
            <v>2.4.4 Asuntos religiosos y otras manifestaciones sociales</v>
          </cell>
        </row>
        <row r="54">
          <cell r="I54" t="str">
            <v>2. Desarrollo social</v>
          </cell>
          <cell r="J54" t="str">
            <v>2.5. Educación</v>
          </cell>
          <cell r="K54" t="str">
            <v>2.5.1 Educación básica</v>
          </cell>
        </row>
        <row r="55">
          <cell r="I55" t="str">
            <v>2. Desarrollo social</v>
          </cell>
          <cell r="J55" t="str">
            <v>2.5. Educación</v>
          </cell>
          <cell r="K55" t="str">
            <v>2.5.2 Educación media superior</v>
          </cell>
        </row>
        <row r="56">
          <cell r="I56" t="str">
            <v>2. Desarrollo social</v>
          </cell>
          <cell r="J56" t="str">
            <v>2.5. Educación</v>
          </cell>
          <cell r="K56" t="str">
            <v>2.5.3 Educación superior</v>
          </cell>
        </row>
        <row r="57">
          <cell r="I57" t="str">
            <v>2. Desarrollo social</v>
          </cell>
          <cell r="J57" t="str">
            <v>2.5. Educación</v>
          </cell>
          <cell r="K57" t="str">
            <v>2.5.4 Posgrado</v>
          </cell>
        </row>
        <row r="58">
          <cell r="I58" t="str">
            <v>2. Desarrollo social</v>
          </cell>
          <cell r="J58" t="str">
            <v>2.5. Educación</v>
          </cell>
          <cell r="K58" t="str">
            <v>2.5.5 Educación para adultos</v>
          </cell>
        </row>
        <row r="59">
          <cell r="I59" t="str">
            <v>2. Desarrollo social</v>
          </cell>
          <cell r="J59" t="str">
            <v>2.5. Educación</v>
          </cell>
          <cell r="K59" t="str">
            <v>2.5.6 Otros servicios educativos y actividades inherentes</v>
          </cell>
        </row>
        <row r="60">
          <cell r="I60" t="str">
            <v>2. Desarrollo social</v>
          </cell>
          <cell r="J60" t="str">
            <v>2.6. Protección social</v>
          </cell>
          <cell r="K60" t="str">
            <v>2.6.1 Enfermedad e incapacidad</v>
          </cell>
        </row>
        <row r="61">
          <cell r="I61" t="str">
            <v>2. Desarrollo social</v>
          </cell>
          <cell r="J61" t="str">
            <v>2.6. Protección social</v>
          </cell>
          <cell r="K61" t="str">
            <v>2.6.2 Edad avanzada</v>
          </cell>
        </row>
        <row r="62">
          <cell r="I62" t="str">
            <v>2. Desarrollo social</v>
          </cell>
          <cell r="J62" t="str">
            <v>2.6. Protección social</v>
          </cell>
          <cell r="K62" t="str">
            <v>2.6.3 Familia e hijos</v>
          </cell>
        </row>
        <row r="63">
          <cell r="I63" t="str">
            <v>2. Desarrollo social</v>
          </cell>
          <cell r="J63" t="str">
            <v>2.6. Protección social</v>
          </cell>
          <cell r="K63" t="str">
            <v>2.6.4 Desempleo</v>
          </cell>
        </row>
        <row r="64">
          <cell r="I64" t="str">
            <v>2. Desarrollo social</v>
          </cell>
          <cell r="J64" t="str">
            <v>2.6. Protección social</v>
          </cell>
          <cell r="K64" t="str">
            <v>2.6.5 Alimentación y nutrición</v>
          </cell>
        </row>
        <row r="65">
          <cell r="I65" t="str">
            <v>2. Desarrollo social</v>
          </cell>
          <cell r="J65" t="str">
            <v>2.6. Protección social</v>
          </cell>
          <cell r="K65" t="str">
            <v>2.6.6 Apoyo social para la vivienda</v>
          </cell>
        </row>
        <row r="66">
          <cell r="I66" t="str">
            <v>2. Desarrollo social</v>
          </cell>
          <cell r="J66" t="str">
            <v>2.6. Protección social</v>
          </cell>
          <cell r="K66" t="str">
            <v>2.6.7 Indígenas</v>
          </cell>
        </row>
        <row r="67">
          <cell r="I67" t="str">
            <v>2. Desarrollo social</v>
          </cell>
          <cell r="J67" t="str">
            <v>2.6. Protección social</v>
          </cell>
          <cell r="K67" t="str">
            <v>2.6.8 Otros grupos vulnerables</v>
          </cell>
        </row>
        <row r="68">
          <cell r="I68" t="str">
            <v>2. Desarrollo social</v>
          </cell>
          <cell r="J68" t="str">
            <v>2.6. Protección social</v>
          </cell>
          <cell r="K68" t="str">
            <v>2.6.9 Otros de seguridad social y asistencia social</v>
          </cell>
        </row>
        <row r="69">
          <cell r="I69" t="str">
            <v>2. Desarrollo social</v>
          </cell>
          <cell r="J69" t="str">
            <v>2.7. Otros asuntos sociales</v>
          </cell>
          <cell r="K69" t="str">
            <v>2.7.1 Otros asuntos sociales</v>
          </cell>
        </row>
        <row r="70">
          <cell r="I70" t="str">
            <v>3. Desarrollo económico</v>
          </cell>
          <cell r="J70" t="str">
            <v>3.1. Asuntos económicos comerciales y laborales generales</v>
          </cell>
          <cell r="K70" t="str">
            <v>3.1.1 Asuntos económicos y comerciales en general</v>
          </cell>
        </row>
        <row r="71">
          <cell r="I71" t="str">
            <v>3. Desarrollo económico</v>
          </cell>
          <cell r="J71" t="str">
            <v>3.1. Asuntos económicos comerciales y laborales generales</v>
          </cell>
          <cell r="K71" t="str">
            <v>3.1.2 Asuntos laborales generales</v>
          </cell>
        </row>
        <row r="72">
          <cell r="I72" t="str">
            <v>3. Desarrollo económico</v>
          </cell>
          <cell r="J72" t="str">
            <v>3.2. Agropecuaria silvicultura pesca y caza</v>
          </cell>
          <cell r="K72" t="str">
            <v>3.2.1 Agropecuaria</v>
          </cell>
        </row>
        <row r="73">
          <cell r="I73" t="str">
            <v>3. Desarrollo económico</v>
          </cell>
          <cell r="J73" t="str">
            <v>3.2. Agropecuaria silvicultura pesca y caza</v>
          </cell>
          <cell r="K73" t="str">
            <v>3.2.2 Silvicultura</v>
          </cell>
        </row>
        <row r="74">
          <cell r="I74" t="str">
            <v>3. Desarrollo económico</v>
          </cell>
          <cell r="J74" t="str">
            <v>3.2. Agropecuaria silvicultura pesca y caza</v>
          </cell>
          <cell r="K74" t="str">
            <v>3.2.3 Acuacultura, pesca y caza</v>
          </cell>
        </row>
        <row r="75">
          <cell r="I75" t="str">
            <v>3. Desarrollo económico</v>
          </cell>
          <cell r="J75" t="str">
            <v>3.2. Agropecuaria silvicultura pesca y caza</v>
          </cell>
          <cell r="K75" t="str">
            <v>3.2.4 Agroindustrial</v>
          </cell>
        </row>
        <row r="76">
          <cell r="I76" t="str">
            <v>3. Desarrollo económico</v>
          </cell>
          <cell r="J76" t="str">
            <v>3.2. Agropecuaria silvicultura pesca y caza</v>
          </cell>
          <cell r="K76" t="str">
            <v>3.2.5 Hidroagrícola</v>
          </cell>
        </row>
        <row r="77">
          <cell r="I77" t="str">
            <v>3. Desarrollo económico</v>
          </cell>
          <cell r="J77" t="str">
            <v>3.2. Agropecuaria silvicultura pesca y caza</v>
          </cell>
          <cell r="K77" t="str">
            <v>3.2.6 Apoyo financiero a la banca y seguro agropecuario</v>
          </cell>
        </row>
        <row r="78">
          <cell r="I78" t="str">
            <v>3. Desarrollo económico</v>
          </cell>
          <cell r="J78" t="str">
            <v>3.3. Combustibles y energía</v>
          </cell>
          <cell r="K78" t="str">
            <v>3.3.1 Carbón y otros combustibles minerales sólidos</v>
          </cell>
        </row>
        <row r="79">
          <cell r="I79" t="str">
            <v>3. Desarrollo económico</v>
          </cell>
          <cell r="J79" t="str">
            <v>3.3. Combustibles y energía</v>
          </cell>
          <cell r="K79" t="str">
            <v>3.3.2 Petróleo y gas natural (Hidrocarburos)</v>
          </cell>
        </row>
        <row r="80">
          <cell r="I80" t="str">
            <v>3. Desarrollo económico</v>
          </cell>
          <cell r="J80" t="str">
            <v>3.3. Combustibles y energía</v>
          </cell>
          <cell r="K80" t="str">
            <v>3.3.3 Combustibles nucleares</v>
          </cell>
        </row>
        <row r="81">
          <cell r="I81" t="str">
            <v>3. Desarrollo económico</v>
          </cell>
          <cell r="J81" t="str">
            <v>3.3. Combustibles y energía</v>
          </cell>
          <cell r="K81" t="str">
            <v>3.3.4 Otros combustibles</v>
          </cell>
        </row>
        <row r="82">
          <cell r="I82" t="str">
            <v>3. Desarrollo económico</v>
          </cell>
          <cell r="J82" t="str">
            <v>3.3. Combustibles y energía</v>
          </cell>
          <cell r="K82" t="str">
            <v>3.3.5 Electricidad</v>
          </cell>
        </row>
        <row r="83">
          <cell r="I83" t="str">
            <v>3. Desarrollo económico</v>
          </cell>
          <cell r="J83" t="str">
            <v>3.3. Combustibles y energía</v>
          </cell>
          <cell r="K83" t="str">
            <v>3.3.6 Energía no eléctrica</v>
          </cell>
        </row>
        <row r="84">
          <cell r="I84" t="str">
            <v>3. Desarrollo económico</v>
          </cell>
          <cell r="J84" t="str">
            <v>3.4. Minería manufacturas y construcción</v>
          </cell>
          <cell r="K84" t="str">
            <v>3.4.1 Extracción de recursos minerales excepto los combustibles minerales</v>
          </cell>
        </row>
        <row r="85">
          <cell r="I85" t="str">
            <v>3. Desarrollo económico</v>
          </cell>
          <cell r="J85" t="str">
            <v>3.4. Minería manufacturas y construcción</v>
          </cell>
          <cell r="K85" t="str">
            <v>3.4.2 Manufacturas</v>
          </cell>
        </row>
        <row r="86">
          <cell r="I86" t="str">
            <v>3. Desarrollo económico</v>
          </cell>
          <cell r="J86" t="str">
            <v>3.4. Minería manufacturas y construcción</v>
          </cell>
          <cell r="K86" t="str">
            <v>3.4.3 Construcción</v>
          </cell>
        </row>
        <row r="87">
          <cell r="I87" t="str">
            <v>3. Desarrollo económico</v>
          </cell>
          <cell r="J87" t="str">
            <v>3.5. Transporte</v>
          </cell>
          <cell r="K87" t="str">
            <v>3.5.1 Transporte por carretera</v>
          </cell>
        </row>
        <row r="88">
          <cell r="I88" t="str">
            <v>3. Desarrollo económico</v>
          </cell>
          <cell r="J88" t="str">
            <v>3.5. Transporte</v>
          </cell>
          <cell r="K88" t="str">
            <v>3.5.2 Transporte por agua y puertos</v>
          </cell>
        </row>
        <row r="89">
          <cell r="I89" t="str">
            <v>3. Desarrollo económico</v>
          </cell>
          <cell r="J89" t="str">
            <v>3.5. Transporte</v>
          </cell>
          <cell r="K89" t="str">
            <v>3.5.3 Transporte por ferrocarril</v>
          </cell>
        </row>
        <row r="90">
          <cell r="I90" t="str">
            <v>3. Desarrollo económico</v>
          </cell>
          <cell r="J90" t="str">
            <v>3.5. Transporte</v>
          </cell>
          <cell r="K90" t="str">
            <v>3.5.4 Transporte aéreo</v>
          </cell>
        </row>
        <row r="91">
          <cell r="I91" t="str">
            <v>3. Desarrollo económico</v>
          </cell>
          <cell r="J91" t="str">
            <v>3.5. Transporte</v>
          </cell>
          <cell r="K91" t="str">
            <v>3.5.5 Transporte por oleoductos y gasoductos y otros sistemas de transporte</v>
          </cell>
        </row>
        <row r="92">
          <cell r="I92" t="str">
            <v>3. Desarrollo económico</v>
          </cell>
          <cell r="J92" t="str">
            <v>3.5. Transporte</v>
          </cell>
          <cell r="K92" t="str">
            <v>3.5.6 Otros relacionados con transporte</v>
          </cell>
        </row>
        <row r="93">
          <cell r="I93" t="str">
            <v>3. Desarrollo económico</v>
          </cell>
          <cell r="J93" t="str">
            <v>3.6. Comunicaciones</v>
          </cell>
          <cell r="K93" t="str">
            <v>3.6.1 Comunicaciones</v>
          </cell>
        </row>
        <row r="94">
          <cell r="I94" t="str">
            <v>3. Desarrollo económico</v>
          </cell>
          <cell r="J94" t="str">
            <v>3.7. Turismo</v>
          </cell>
          <cell r="K94" t="str">
            <v>3.7.1 Turismo</v>
          </cell>
        </row>
        <row r="95">
          <cell r="I95" t="str">
            <v>3. Desarrollo económico</v>
          </cell>
          <cell r="J95" t="str">
            <v>3.7. Turismo</v>
          </cell>
          <cell r="K95" t="str">
            <v>3.7.2 Hoteles y restaurantes</v>
          </cell>
        </row>
        <row r="96">
          <cell r="I96" t="str">
            <v>3. Desarrollo económico</v>
          </cell>
          <cell r="J96" t="str">
            <v>3.8. Ciencia tecnología e innovación</v>
          </cell>
          <cell r="K96" t="str">
            <v>3.8.1 Investigación científica</v>
          </cell>
        </row>
        <row r="97">
          <cell r="I97" t="str">
            <v>3. Desarrollo económico</v>
          </cell>
          <cell r="J97" t="str">
            <v>3.8. Ciencia tecnología e innovación</v>
          </cell>
          <cell r="K97" t="str">
            <v>3.8.2 Desarrollo tecnológico</v>
          </cell>
        </row>
        <row r="98">
          <cell r="I98" t="str">
            <v>3. Desarrollo económico</v>
          </cell>
          <cell r="J98" t="str">
            <v>3.8. Ciencia tecnología e innovación</v>
          </cell>
          <cell r="K98" t="str">
            <v>3.8.3 Servicios científicos y tecnológicos</v>
          </cell>
        </row>
        <row r="99">
          <cell r="I99" t="str">
            <v>3. Desarrollo económico</v>
          </cell>
          <cell r="J99" t="str">
            <v>3.8. Ciencia tecnología e innovación</v>
          </cell>
          <cell r="K99" t="str">
            <v>3.8.4 Innovación</v>
          </cell>
        </row>
        <row r="100">
          <cell r="I100" t="str">
            <v>3. Desarrollo económico</v>
          </cell>
          <cell r="J100" t="str">
            <v>3.9. Otras industrias y otros asuntos económicos</v>
          </cell>
          <cell r="K100" t="str">
            <v>3.9.1 Comercio, distribución, almacenamiento y depósito</v>
          </cell>
        </row>
        <row r="101">
          <cell r="I101" t="str">
            <v>3. Desarrollo económico</v>
          </cell>
          <cell r="J101" t="str">
            <v>3.9. Otras industrias y otros asuntos económicos</v>
          </cell>
          <cell r="K101" t="str">
            <v>3.9.2 Otras industrias</v>
          </cell>
        </row>
        <row r="102">
          <cell r="I102" t="str">
            <v>3. Desarrollo económico</v>
          </cell>
          <cell r="J102" t="str">
            <v>3.9. Otras industrias y otros asuntos económicos</v>
          </cell>
          <cell r="K102" t="str">
            <v>3.9.3 Otros asuntos económicos</v>
          </cell>
        </row>
        <row r="103">
          <cell r="I103" t="str">
            <v>4. Otros no clasificadas en funciones anteriores</v>
          </cell>
          <cell r="J103" t="str">
            <v>4.1. Transacciones de la deuda financiera y costo financiero deuda</v>
          </cell>
          <cell r="K103" t="str">
            <v>4.1.1 Deuda pública interna</v>
          </cell>
        </row>
        <row r="104">
          <cell r="I104" t="str">
            <v>4. Otros no clasificadas en funciones anteriores</v>
          </cell>
          <cell r="J104" t="str">
            <v>4.1. Transacciones de la deuda financiera y costo financiero deuda</v>
          </cell>
          <cell r="K104" t="str">
            <v>4.1.2 Deuda pública externa</v>
          </cell>
        </row>
        <row r="105">
          <cell r="I105" t="str">
            <v>4. Otros no clasificadas en funciones anteriores</v>
          </cell>
          <cell r="J105" t="str">
            <v>4.2. Transferencias, participaciones y aportaciones entre diferentes niveles y ordenes de gobierno</v>
          </cell>
          <cell r="K105" t="str">
            <v>4.2.1 Transferencias entre diferentes niveles y ordenes de gobierno</v>
          </cell>
        </row>
        <row r="106">
          <cell r="I106" t="str">
            <v>4. Otros no clasificadas en funciones anteriores</v>
          </cell>
          <cell r="J106" t="str">
            <v>4.2. Transferencias, participaciones y aportaciones entre diferentes niveles y ordenes de gobierno</v>
          </cell>
          <cell r="K106" t="str">
            <v>4.2.2 Participaciones entre diferentes niveles y ordenes de gobierno</v>
          </cell>
        </row>
        <row r="107">
          <cell r="I107" t="str">
            <v>4. Otros no clasificadas en funciones anteriores</v>
          </cell>
          <cell r="J107" t="str">
            <v>4.2. Transferencias, participaciones y aportaciones entre diferentes niveles y ordenes de gobierno</v>
          </cell>
          <cell r="K107" t="str">
            <v>4.2.3 Aportaciones entre diferentes niveles y ordenes de gobierno</v>
          </cell>
        </row>
        <row r="108">
          <cell r="I108" t="str">
            <v>4. Otros no clasificadas en funciones anteriores</v>
          </cell>
          <cell r="J108" t="str">
            <v>4.3. Saneamiento del sistema financiero</v>
          </cell>
          <cell r="K108" t="str">
            <v>4.3.1 Saneamiento del sistema financiero</v>
          </cell>
        </row>
        <row r="109">
          <cell r="I109" t="str">
            <v>4. Otros no clasificadas en funciones anteriores</v>
          </cell>
          <cell r="J109" t="str">
            <v>4.3. Saneamiento del sistema financiero</v>
          </cell>
          <cell r="K109" t="str">
            <v>4.3.2 Apoyos IPAB</v>
          </cell>
        </row>
        <row r="110">
          <cell r="I110" t="str">
            <v>4. Otros no clasificadas en funciones anteriores</v>
          </cell>
          <cell r="J110" t="str">
            <v>4.3. Saneamiento del sistema financiero</v>
          </cell>
          <cell r="K110" t="str">
            <v>4.3.3 Banca de desarrollo</v>
          </cell>
        </row>
        <row r="111">
          <cell r="I111" t="str">
            <v>4. Otros no clasificadas en funciones anteriores</v>
          </cell>
          <cell r="J111" t="str">
            <v>4.3. Saneamiento del sistema financiero</v>
          </cell>
          <cell r="K111" t="str">
            <v>4.3.4 Apoyo a los programas de reestructura en unidades de inversión (UDIS)</v>
          </cell>
        </row>
        <row r="112">
          <cell r="I112" t="str">
            <v>4. Otros no clasificadas en funciones anteriores</v>
          </cell>
          <cell r="J112" t="str">
            <v>4.4. Adeudos de ejercicios fiscales anteriores</v>
          </cell>
          <cell r="K112" t="str">
            <v>4.4.1 Adeudos de ejercicios fiscales anteriores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C350"/>
  <sheetViews>
    <sheetView tabSelected="1" zoomScale="90" zoomScaleNormal="90" workbookViewId="0">
      <pane xSplit="1" ySplit="2" topLeftCell="B206" activePane="bottomRight" state="frozen"/>
      <selection pane="topRight" activeCell="B1" sqref="B1"/>
      <selection pane="bottomLeft" activeCell="A3" sqref="A3"/>
      <selection pane="bottomRight" activeCell="F288" sqref="F288"/>
    </sheetView>
  </sheetViews>
  <sheetFormatPr baseColWidth="10" defaultColWidth="0" defaultRowHeight="15.75" zeroHeight="1" x14ac:dyDescent="0.25"/>
  <cols>
    <col min="1" max="1" width="5.5703125" style="5" bestFit="1" customWidth="1"/>
    <col min="2" max="2" width="24.28515625" style="3" customWidth="1"/>
    <col min="3" max="3" width="15.85546875" style="3" customWidth="1"/>
    <col min="4" max="7" width="14.85546875" style="3" customWidth="1"/>
    <col min="8" max="8" width="11.28515625" style="3" bestFit="1" customWidth="1"/>
    <col min="9" max="9" width="18.7109375" style="3" customWidth="1"/>
    <col min="10" max="11" width="14.85546875" style="3" customWidth="1"/>
    <col min="12" max="13" width="17.140625" style="3" customWidth="1"/>
    <col min="14" max="15" width="14.85546875" style="3" customWidth="1"/>
    <col min="16" max="24" width="18.7109375" style="3" customWidth="1"/>
    <col min="25" max="28" width="4.28515625" style="5" hidden="1" customWidth="1"/>
    <col min="29" max="29" width="14" style="3" hidden="1" customWidth="1"/>
    <col min="30" max="16384" width="14.85546875" style="3" hidden="1"/>
  </cols>
  <sheetData>
    <row r="1" spans="1:29" ht="31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2">
        <f>SUM(Y3:Y350)</f>
        <v>28</v>
      </c>
      <c r="Z1" s="2">
        <f t="shared" ref="Z1:AB1" si="0">SUM(Z3:Z350)</f>
        <v>28</v>
      </c>
      <c r="AA1" s="2">
        <f t="shared" si="0"/>
        <v>67</v>
      </c>
      <c r="AB1" s="2">
        <f t="shared" si="0"/>
        <v>148</v>
      </c>
    </row>
    <row r="2" spans="1:29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4">
        <f>SUM(P3:P350)</f>
        <v>759200000.00000024</v>
      </c>
      <c r="Q2" s="4">
        <f t="shared" ref="Q2:X2" si="1">SUM(Q3:Q350)</f>
        <v>138783893.00000003</v>
      </c>
      <c r="R2" s="4">
        <f t="shared" si="1"/>
        <v>168239622.16</v>
      </c>
      <c r="S2" s="4">
        <f t="shared" si="1"/>
        <v>237986714.15000001</v>
      </c>
      <c r="T2" s="4">
        <f t="shared" si="1"/>
        <v>3183980.56</v>
      </c>
      <c r="U2" s="4">
        <f t="shared" si="1"/>
        <v>25516475.960000001</v>
      </c>
      <c r="V2" s="4">
        <f t="shared" si="1"/>
        <v>0</v>
      </c>
      <c r="W2" s="4">
        <f t="shared" si="1"/>
        <v>0</v>
      </c>
      <c r="X2" s="4">
        <f t="shared" si="1"/>
        <v>102126953.72</v>
      </c>
      <c r="Y2" s="5" t="s">
        <v>24</v>
      </c>
      <c r="Z2" s="5" t="s">
        <v>25</v>
      </c>
      <c r="AA2" s="5" t="s">
        <v>26</v>
      </c>
      <c r="AB2" s="5" t="s">
        <v>27</v>
      </c>
    </row>
    <row r="3" spans="1:29" x14ac:dyDescent="0.25">
      <c r="A3" s="6">
        <f>IF(B3&gt;0,1,"")</f>
        <v>1</v>
      </c>
      <c r="B3" s="7" t="s">
        <v>28</v>
      </c>
      <c r="C3" s="8" t="str">
        <f>IF(G3&gt;0,IF(G3="INDICADOR DE GESTIÓN","INDICADOR DE GESTIÓN","MIR"),"")</f>
        <v>MIR</v>
      </c>
      <c r="D3" s="8" t="str">
        <f>IF(F3="","",INDEX([2]B!$I$2:$I$112,MATCH(F3,[2]B!$K$2:$K$112,0)))</f>
        <v>1. Gobierno</v>
      </c>
      <c r="E3" s="8" t="str">
        <f>IF(F3="","",INDEX([2]B!$J$2:$J$112,MATCH(F3,[2]B!$K$2:$K$112,0)))</f>
        <v>1.3. Coordinación política de gobierno</v>
      </c>
      <c r="F3" s="7" t="s">
        <v>29</v>
      </c>
      <c r="G3" s="7" t="s">
        <v>24</v>
      </c>
      <c r="H3" s="9" t="s">
        <v>30</v>
      </c>
      <c r="I3" s="7" t="s">
        <v>31</v>
      </c>
      <c r="J3" s="7" t="s">
        <v>32</v>
      </c>
      <c r="K3" s="7" t="s">
        <v>33</v>
      </c>
      <c r="L3" s="7">
        <v>44</v>
      </c>
      <c r="M3" s="7">
        <v>100</v>
      </c>
      <c r="N3" s="7" t="s">
        <v>34</v>
      </c>
      <c r="O3" s="7" t="s">
        <v>35</v>
      </c>
      <c r="P3" s="10"/>
      <c r="Q3" s="10"/>
      <c r="R3" s="10"/>
      <c r="S3" s="10"/>
      <c r="T3" s="10"/>
      <c r="U3" s="10"/>
      <c r="V3" s="10"/>
      <c r="W3" s="10"/>
      <c r="X3" s="10"/>
      <c r="Y3" s="5">
        <f>IF(G3="FIN",1,0)</f>
        <v>1</v>
      </c>
      <c r="Z3" s="5">
        <f>IF(G3="PROPÓSITO",1,0)</f>
        <v>0</v>
      </c>
      <c r="AA3" s="5">
        <f>IF(G3="COMPONENTE",1,0)</f>
        <v>0</v>
      </c>
      <c r="AB3" s="5">
        <f>IF(G3="ACTIVIDAD",1,0)</f>
        <v>0</v>
      </c>
      <c r="AC3" s="11">
        <f>SUM(P3:X3)</f>
        <v>0</v>
      </c>
    </row>
    <row r="4" spans="1:29" x14ac:dyDescent="0.25">
      <c r="A4" s="6">
        <f>IF(B4&gt;0,A3+1,"")</f>
        <v>2</v>
      </c>
      <c r="B4" s="7" t="s">
        <v>28</v>
      </c>
      <c r="C4" s="8" t="str">
        <f t="shared" ref="C4:C67" si="2">IF(G4&gt;0,IF(G4="INDICADOR DE GESTIÓN","INDICADOR DE GESTIÓN","MIR"),"")</f>
        <v>MIR</v>
      </c>
      <c r="D4" s="8" t="str">
        <f>IF(F4="","",INDEX([2]B!$I$2:$I$112,MATCH(F4,[2]B!$K$2:$K$112,0)))</f>
        <v>1. Gobierno</v>
      </c>
      <c r="E4" s="8" t="str">
        <f>IF(F4="","",INDEX([2]B!$J$2:$J$112,MATCH(F4,[2]B!$K$2:$K$112,0)))</f>
        <v>1.3. Coordinación política de gobierno</v>
      </c>
      <c r="F4" s="7" t="s">
        <v>29</v>
      </c>
      <c r="G4" s="7" t="s">
        <v>36</v>
      </c>
      <c r="H4" s="9" t="s">
        <v>37</v>
      </c>
      <c r="I4" s="7" t="s">
        <v>38</v>
      </c>
      <c r="J4" s="7" t="s">
        <v>39</v>
      </c>
      <c r="K4" s="7" t="s">
        <v>40</v>
      </c>
      <c r="L4" s="7">
        <v>95</v>
      </c>
      <c r="M4" s="7">
        <v>100</v>
      </c>
      <c r="N4" s="7" t="s">
        <v>34</v>
      </c>
      <c r="O4" s="7" t="s">
        <v>35</v>
      </c>
      <c r="P4" s="10"/>
      <c r="Q4" s="10"/>
      <c r="R4" s="10"/>
      <c r="S4" s="10"/>
      <c r="T4" s="10"/>
      <c r="U4" s="10"/>
      <c r="V4" s="10"/>
      <c r="W4" s="10"/>
      <c r="X4" s="10"/>
      <c r="Y4" s="5">
        <f t="shared" ref="Y4:Y67" si="3">IF(G4="FIN",1,0)</f>
        <v>0</v>
      </c>
      <c r="Z4" s="5">
        <f t="shared" ref="Z4:Z67" si="4">IF(G4="PROPÓSITO",1,0)</f>
        <v>1</v>
      </c>
      <c r="AA4" s="5">
        <f t="shared" ref="AA4:AA67" si="5">IF(G4="COMPONENTE",1,0)</f>
        <v>0</v>
      </c>
      <c r="AB4" s="5">
        <f t="shared" ref="AB4:AB67" si="6">IF(G4="ACTIVIDAD",1,0)</f>
        <v>0</v>
      </c>
      <c r="AC4" s="11">
        <f t="shared" ref="AC4:AC67" si="7">SUM(P4:X4)</f>
        <v>0</v>
      </c>
    </row>
    <row r="5" spans="1:29" x14ac:dyDescent="0.25">
      <c r="A5" s="6">
        <f t="shared" ref="A5:A68" si="8">IF(B5&gt;0,A4+1,"")</f>
        <v>3</v>
      </c>
      <c r="B5" s="7" t="s">
        <v>28</v>
      </c>
      <c r="C5" s="8" t="str">
        <f t="shared" si="2"/>
        <v>MIR</v>
      </c>
      <c r="D5" s="8" t="str">
        <f>IF(F5="","",INDEX([2]B!$I$2:$I$112,MATCH(F5,[2]B!$K$2:$K$112,0)))</f>
        <v>1. Gobierno</v>
      </c>
      <c r="E5" s="8" t="str">
        <f>IF(F5="","",INDEX([2]B!$J$2:$J$112,MATCH(F5,[2]B!$K$2:$K$112,0)))</f>
        <v>1.3. Coordinación política de gobierno</v>
      </c>
      <c r="F5" s="7" t="s">
        <v>29</v>
      </c>
      <c r="G5" s="7" t="s">
        <v>26</v>
      </c>
      <c r="H5" s="9" t="s">
        <v>41</v>
      </c>
      <c r="I5" s="7" t="s">
        <v>42</v>
      </c>
      <c r="J5" s="7" t="s">
        <v>43</v>
      </c>
      <c r="K5" s="7" t="s">
        <v>44</v>
      </c>
      <c r="L5" s="7">
        <v>95</v>
      </c>
      <c r="M5" s="7">
        <v>100</v>
      </c>
      <c r="N5" s="7" t="s">
        <v>45</v>
      </c>
      <c r="O5" s="7" t="s">
        <v>46</v>
      </c>
      <c r="P5" s="10">
        <v>10477457.119999999</v>
      </c>
      <c r="Q5" s="10">
        <v>778615</v>
      </c>
      <c r="R5" s="10">
        <v>1142745</v>
      </c>
      <c r="S5" s="10">
        <v>532311.89</v>
      </c>
      <c r="T5" s="10">
        <v>70700</v>
      </c>
      <c r="U5" s="10"/>
      <c r="V5" s="10"/>
      <c r="W5" s="10"/>
      <c r="X5" s="10"/>
      <c r="Y5" s="5">
        <f t="shared" si="3"/>
        <v>0</v>
      </c>
      <c r="Z5" s="5">
        <f t="shared" si="4"/>
        <v>0</v>
      </c>
      <c r="AA5" s="5">
        <f t="shared" si="5"/>
        <v>1</v>
      </c>
      <c r="AB5" s="5">
        <f t="shared" si="6"/>
        <v>0</v>
      </c>
      <c r="AC5" s="11">
        <f t="shared" si="7"/>
        <v>13001829.01</v>
      </c>
    </row>
    <row r="6" spans="1:29" x14ac:dyDescent="0.25">
      <c r="A6" s="6">
        <f t="shared" si="8"/>
        <v>4</v>
      </c>
      <c r="B6" s="7" t="s">
        <v>28</v>
      </c>
      <c r="C6" s="8" t="str">
        <f t="shared" si="2"/>
        <v>MIR</v>
      </c>
      <c r="D6" s="8" t="str">
        <f>IF(F6="","",INDEX([2]B!$I$2:$I$112,MATCH(F6,[2]B!$K$2:$K$112,0)))</f>
        <v>1. Gobierno</v>
      </c>
      <c r="E6" s="8" t="str">
        <f>IF(F6="","",INDEX([2]B!$J$2:$J$112,MATCH(F6,[2]B!$K$2:$K$112,0)))</f>
        <v>1.3. Coordinación política de gobierno</v>
      </c>
      <c r="F6" s="7" t="s">
        <v>29</v>
      </c>
      <c r="G6" s="7" t="s">
        <v>27</v>
      </c>
      <c r="H6" s="9" t="s">
        <v>47</v>
      </c>
      <c r="I6" s="7" t="s">
        <v>48</v>
      </c>
      <c r="J6" s="7" t="s">
        <v>49</v>
      </c>
      <c r="K6" s="7" t="s">
        <v>50</v>
      </c>
      <c r="L6" s="7">
        <v>95</v>
      </c>
      <c r="M6" s="7">
        <v>100</v>
      </c>
      <c r="N6" s="7" t="s">
        <v>45</v>
      </c>
      <c r="O6" s="7" t="s">
        <v>35</v>
      </c>
      <c r="P6" s="10"/>
      <c r="Q6" s="10"/>
      <c r="R6" s="10"/>
      <c r="S6" s="10"/>
      <c r="T6" s="10"/>
      <c r="U6" s="10"/>
      <c r="V6" s="10"/>
      <c r="W6" s="10"/>
      <c r="X6" s="10"/>
      <c r="Y6" s="5">
        <f t="shared" si="3"/>
        <v>0</v>
      </c>
      <c r="Z6" s="5">
        <f t="shared" si="4"/>
        <v>0</v>
      </c>
      <c r="AA6" s="5">
        <f t="shared" si="5"/>
        <v>0</v>
      </c>
      <c r="AB6" s="5">
        <f t="shared" si="6"/>
        <v>1</v>
      </c>
      <c r="AC6" s="11">
        <f t="shared" si="7"/>
        <v>0</v>
      </c>
    </row>
    <row r="7" spans="1:29" x14ac:dyDescent="0.25">
      <c r="A7" s="6">
        <f t="shared" si="8"/>
        <v>5</v>
      </c>
      <c r="B7" s="7" t="s">
        <v>28</v>
      </c>
      <c r="C7" s="8" t="str">
        <f t="shared" si="2"/>
        <v>MIR</v>
      </c>
      <c r="D7" s="8" t="str">
        <f>IF(F7="","",INDEX([2]B!$I$2:$I$112,MATCH(F7,[2]B!$K$2:$K$112,0)))</f>
        <v>1. Gobierno</v>
      </c>
      <c r="E7" s="8" t="str">
        <f>IF(F7="","",INDEX([2]B!$J$2:$J$112,MATCH(F7,[2]B!$K$2:$K$112,0)))</f>
        <v>1.3. Coordinación política de gobierno</v>
      </c>
      <c r="F7" s="7" t="s">
        <v>29</v>
      </c>
      <c r="G7" s="7" t="s">
        <v>27</v>
      </c>
      <c r="H7" s="9" t="s">
        <v>51</v>
      </c>
      <c r="I7" s="7" t="s">
        <v>52</v>
      </c>
      <c r="J7" s="7" t="s">
        <v>53</v>
      </c>
      <c r="K7" s="7" t="s">
        <v>54</v>
      </c>
      <c r="L7" s="7">
        <v>95</v>
      </c>
      <c r="M7" s="7">
        <v>100</v>
      </c>
      <c r="N7" s="7" t="s">
        <v>45</v>
      </c>
      <c r="O7" s="7" t="s">
        <v>35</v>
      </c>
      <c r="P7" s="10"/>
      <c r="Q7" s="10"/>
      <c r="R7" s="10"/>
      <c r="S7" s="10"/>
      <c r="T7" s="10"/>
      <c r="U7" s="10"/>
      <c r="V7" s="10"/>
      <c r="W7" s="10"/>
      <c r="X7" s="10"/>
      <c r="Y7" s="5">
        <f t="shared" si="3"/>
        <v>0</v>
      </c>
      <c r="Z7" s="5">
        <f t="shared" si="4"/>
        <v>0</v>
      </c>
      <c r="AA7" s="5">
        <f t="shared" si="5"/>
        <v>0</v>
      </c>
      <c r="AB7" s="5">
        <f t="shared" si="6"/>
        <v>1</v>
      </c>
      <c r="AC7" s="11">
        <f t="shared" si="7"/>
        <v>0</v>
      </c>
    </row>
    <row r="8" spans="1:29" x14ac:dyDescent="0.25">
      <c r="A8" s="6">
        <f t="shared" si="8"/>
        <v>6</v>
      </c>
      <c r="B8" s="7" t="s">
        <v>28</v>
      </c>
      <c r="C8" s="8" t="str">
        <f t="shared" si="2"/>
        <v>MIR</v>
      </c>
      <c r="D8" s="8" t="str">
        <f>IF(F8="","",INDEX([2]B!$I$2:$I$112,MATCH(F8,[2]B!$K$2:$K$112,0)))</f>
        <v>1. Gobierno</v>
      </c>
      <c r="E8" s="8" t="str">
        <f>IF(F8="","",INDEX([2]B!$J$2:$J$112,MATCH(F8,[2]B!$K$2:$K$112,0)))</f>
        <v>1.3. Coordinación política de gobierno</v>
      </c>
      <c r="F8" s="7" t="s">
        <v>29</v>
      </c>
      <c r="G8" s="7" t="s">
        <v>27</v>
      </c>
      <c r="H8" s="9" t="s">
        <v>55</v>
      </c>
      <c r="I8" s="7" t="s">
        <v>56</v>
      </c>
      <c r="J8" s="7" t="s">
        <v>57</v>
      </c>
      <c r="K8" s="7" t="s">
        <v>58</v>
      </c>
      <c r="L8" s="7">
        <v>95</v>
      </c>
      <c r="M8" s="7">
        <v>100</v>
      </c>
      <c r="N8" s="7" t="s">
        <v>45</v>
      </c>
      <c r="O8" s="7" t="s">
        <v>35</v>
      </c>
      <c r="P8" s="10"/>
      <c r="Q8" s="10"/>
      <c r="R8" s="10"/>
      <c r="S8" s="10"/>
      <c r="T8" s="10"/>
      <c r="U8" s="10"/>
      <c r="V8" s="10"/>
      <c r="W8" s="10"/>
      <c r="X8" s="10"/>
      <c r="Y8" s="5">
        <f t="shared" si="3"/>
        <v>0</v>
      </c>
      <c r="Z8" s="5">
        <f t="shared" si="4"/>
        <v>0</v>
      </c>
      <c r="AA8" s="5">
        <f t="shared" si="5"/>
        <v>0</v>
      </c>
      <c r="AB8" s="5">
        <f t="shared" si="6"/>
        <v>1</v>
      </c>
      <c r="AC8" s="11">
        <f t="shared" si="7"/>
        <v>0</v>
      </c>
    </row>
    <row r="9" spans="1:29" x14ac:dyDescent="0.25">
      <c r="A9" s="6">
        <f t="shared" si="8"/>
        <v>7</v>
      </c>
      <c r="B9" s="7" t="s">
        <v>28</v>
      </c>
      <c r="C9" s="8" t="str">
        <f t="shared" si="2"/>
        <v>MIR</v>
      </c>
      <c r="D9" s="8" t="str">
        <f>IF(F9="","",INDEX([2]B!$I$2:$I$112,MATCH(F9,[2]B!$K$2:$K$112,0)))</f>
        <v>1. Gobierno</v>
      </c>
      <c r="E9" s="8" t="str">
        <f>IF(F9="","",INDEX([2]B!$J$2:$J$112,MATCH(F9,[2]B!$K$2:$K$112,0)))</f>
        <v>1.3. Coordinación política de gobierno</v>
      </c>
      <c r="F9" s="7" t="s">
        <v>29</v>
      </c>
      <c r="G9" s="7" t="s">
        <v>27</v>
      </c>
      <c r="H9" s="9" t="s">
        <v>59</v>
      </c>
      <c r="I9" s="7" t="s">
        <v>60</v>
      </c>
      <c r="J9" s="7" t="s">
        <v>61</v>
      </c>
      <c r="K9" s="7" t="s">
        <v>62</v>
      </c>
      <c r="L9" s="7">
        <v>95</v>
      </c>
      <c r="M9" s="7">
        <v>100</v>
      </c>
      <c r="N9" s="7" t="s">
        <v>45</v>
      </c>
      <c r="O9" s="7" t="s">
        <v>35</v>
      </c>
      <c r="P9" s="10"/>
      <c r="Q9" s="10"/>
      <c r="R9" s="10"/>
      <c r="S9" s="10"/>
      <c r="T9" s="10"/>
      <c r="U9" s="10"/>
      <c r="V9" s="10"/>
      <c r="W9" s="10"/>
      <c r="X9" s="10"/>
      <c r="Y9" s="5">
        <f t="shared" si="3"/>
        <v>0</v>
      </c>
      <c r="Z9" s="5">
        <f t="shared" si="4"/>
        <v>0</v>
      </c>
      <c r="AA9" s="5">
        <f t="shared" si="5"/>
        <v>0</v>
      </c>
      <c r="AB9" s="5">
        <f t="shared" si="6"/>
        <v>1</v>
      </c>
      <c r="AC9" s="11">
        <f t="shared" si="7"/>
        <v>0</v>
      </c>
    </row>
    <row r="10" spans="1:29" x14ac:dyDescent="0.25">
      <c r="A10" s="6">
        <f t="shared" si="8"/>
        <v>8</v>
      </c>
      <c r="B10" s="7" t="s">
        <v>63</v>
      </c>
      <c r="C10" s="8" t="str">
        <f t="shared" si="2"/>
        <v>MIR</v>
      </c>
      <c r="D10" s="8" t="str">
        <f>IF(F10="","",INDEX([2]B!$I$2:$I$112,MATCH(F10,[2]B!$K$2:$K$112,0)))</f>
        <v>2. Desarrollo social</v>
      </c>
      <c r="E10" s="8" t="str">
        <f>IF(F10="","",INDEX([2]B!$J$2:$J$112,MATCH(F10,[2]B!$K$2:$K$112,0)))</f>
        <v>2.7. Otros asuntos sociales</v>
      </c>
      <c r="F10" s="7" t="s">
        <v>64</v>
      </c>
      <c r="G10" s="7" t="s">
        <v>24</v>
      </c>
      <c r="H10" s="9" t="s">
        <v>65</v>
      </c>
      <c r="I10" s="7" t="s">
        <v>66</v>
      </c>
      <c r="J10" s="7" t="s">
        <v>67</v>
      </c>
      <c r="K10" s="7" t="s">
        <v>68</v>
      </c>
      <c r="L10" s="7">
        <v>69</v>
      </c>
      <c r="M10" s="7">
        <v>100</v>
      </c>
      <c r="N10" s="7" t="s">
        <v>34</v>
      </c>
      <c r="O10" s="7" t="s">
        <v>46</v>
      </c>
      <c r="P10" s="10"/>
      <c r="Q10" s="10"/>
      <c r="R10" s="10"/>
      <c r="S10" s="10"/>
      <c r="T10" s="10"/>
      <c r="U10" s="10"/>
      <c r="V10" s="10"/>
      <c r="W10" s="10"/>
      <c r="X10" s="10"/>
      <c r="Y10" s="5">
        <f t="shared" si="3"/>
        <v>1</v>
      </c>
      <c r="Z10" s="5">
        <f t="shared" si="4"/>
        <v>0</v>
      </c>
      <c r="AA10" s="5">
        <f t="shared" si="5"/>
        <v>0</v>
      </c>
      <c r="AB10" s="5">
        <f t="shared" si="6"/>
        <v>0</v>
      </c>
      <c r="AC10" s="11">
        <f t="shared" si="7"/>
        <v>0</v>
      </c>
    </row>
    <row r="11" spans="1:29" x14ac:dyDescent="0.25">
      <c r="A11" s="6">
        <f t="shared" si="8"/>
        <v>9</v>
      </c>
      <c r="B11" s="7" t="s">
        <v>63</v>
      </c>
      <c r="C11" s="8" t="str">
        <f t="shared" si="2"/>
        <v>MIR</v>
      </c>
      <c r="D11" s="8" t="str">
        <f>IF(F11="","",INDEX([2]B!$I$2:$I$112,MATCH(F11,[2]B!$K$2:$K$112,0)))</f>
        <v>2. Desarrollo social</v>
      </c>
      <c r="E11" s="8" t="str">
        <f>IF(F11="","",INDEX([2]B!$J$2:$J$112,MATCH(F11,[2]B!$K$2:$K$112,0)))</f>
        <v>2.7. Otros asuntos sociales</v>
      </c>
      <c r="F11" s="7" t="s">
        <v>64</v>
      </c>
      <c r="G11" s="7" t="s">
        <v>36</v>
      </c>
      <c r="H11" s="9" t="s">
        <v>69</v>
      </c>
      <c r="I11" s="7" t="s">
        <v>70</v>
      </c>
      <c r="J11" s="7" t="s">
        <v>71</v>
      </c>
      <c r="K11" s="7" t="s">
        <v>72</v>
      </c>
      <c r="L11" s="7">
        <v>90</v>
      </c>
      <c r="M11" s="7">
        <v>100</v>
      </c>
      <c r="N11" s="7" t="s">
        <v>34</v>
      </c>
      <c r="O11" s="7" t="s">
        <v>35</v>
      </c>
      <c r="P11" s="10"/>
      <c r="Q11" s="10"/>
      <c r="R11" s="10"/>
      <c r="S11" s="10"/>
      <c r="T11" s="10"/>
      <c r="U11" s="10"/>
      <c r="V11" s="10"/>
      <c r="W11" s="10"/>
      <c r="X11" s="10"/>
      <c r="Y11" s="5">
        <f t="shared" si="3"/>
        <v>0</v>
      </c>
      <c r="Z11" s="5">
        <f t="shared" si="4"/>
        <v>1</v>
      </c>
      <c r="AA11" s="5">
        <f t="shared" si="5"/>
        <v>0</v>
      </c>
      <c r="AB11" s="5">
        <f t="shared" si="6"/>
        <v>0</v>
      </c>
      <c r="AC11" s="11">
        <f t="shared" si="7"/>
        <v>0</v>
      </c>
    </row>
    <row r="12" spans="1:29" x14ac:dyDescent="0.25">
      <c r="A12" s="6">
        <f t="shared" si="8"/>
        <v>10</v>
      </c>
      <c r="B12" s="7" t="s">
        <v>63</v>
      </c>
      <c r="C12" s="8" t="str">
        <f t="shared" si="2"/>
        <v>MIR</v>
      </c>
      <c r="D12" s="8" t="str">
        <f>IF(F12="","",INDEX([2]B!$I$2:$I$112,MATCH(F12,[2]B!$K$2:$K$112,0)))</f>
        <v>2. Desarrollo social</v>
      </c>
      <c r="E12" s="8" t="str">
        <f>IF(F12="","",INDEX([2]B!$J$2:$J$112,MATCH(F12,[2]B!$K$2:$K$112,0)))</f>
        <v>2.7. Otros asuntos sociales</v>
      </c>
      <c r="F12" s="7" t="s">
        <v>64</v>
      </c>
      <c r="G12" s="7" t="s">
        <v>26</v>
      </c>
      <c r="H12" s="9" t="s">
        <v>73</v>
      </c>
      <c r="I12" s="7" t="s">
        <v>74</v>
      </c>
      <c r="J12" s="7" t="s">
        <v>75</v>
      </c>
      <c r="K12" s="7" t="s">
        <v>76</v>
      </c>
      <c r="L12" s="7">
        <v>90</v>
      </c>
      <c r="M12" s="7">
        <v>100</v>
      </c>
      <c r="N12" s="7" t="s">
        <v>45</v>
      </c>
      <c r="O12" s="7" t="s">
        <v>77</v>
      </c>
      <c r="P12" s="10">
        <v>1616119.44</v>
      </c>
      <c r="Q12" s="10">
        <v>24500</v>
      </c>
      <c r="R12" s="10">
        <v>59001</v>
      </c>
      <c r="S12" s="10"/>
      <c r="T12" s="10">
        <v>10000</v>
      </c>
      <c r="U12" s="10"/>
      <c r="V12" s="10"/>
      <c r="W12" s="10"/>
      <c r="X12" s="10"/>
      <c r="Y12" s="5">
        <f t="shared" si="3"/>
        <v>0</v>
      </c>
      <c r="Z12" s="5">
        <f t="shared" si="4"/>
        <v>0</v>
      </c>
      <c r="AA12" s="5">
        <f t="shared" si="5"/>
        <v>1</v>
      </c>
      <c r="AB12" s="5">
        <f t="shared" si="6"/>
        <v>0</v>
      </c>
      <c r="AC12" s="11">
        <f t="shared" si="7"/>
        <v>1709620.44</v>
      </c>
    </row>
    <row r="13" spans="1:29" x14ac:dyDescent="0.25">
      <c r="A13" s="6">
        <f t="shared" si="8"/>
        <v>11</v>
      </c>
      <c r="B13" s="7" t="s">
        <v>63</v>
      </c>
      <c r="C13" s="8" t="str">
        <f t="shared" si="2"/>
        <v>MIR</v>
      </c>
      <c r="D13" s="8" t="str">
        <f>IF(F13="","",INDEX([2]B!$I$2:$I$112,MATCH(F13,[2]B!$K$2:$K$112,0)))</f>
        <v>2. Desarrollo social</v>
      </c>
      <c r="E13" s="8" t="str">
        <f>IF(F13="","",INDEX([2]B!$J$2:$J$112,MATCH(F13,[2]B!$K$2:$K$112,0)))</f>
        <v>2.7. Otros asuntos sociales</v>
      </c>
      <c r="F13" s="7" t="s">
        <v>64</v>
      </c>
      <c r="G13" s="7" t="s">
        <v>27</v>
      </c>
      <c r="H13" s="9" t="s">
        <v>78</v>
      </c>
      <c r="I13" s="7" t="s">
        <v>79</v>
      </c>
      <c r="J13" s="7" t="s">
        <v>80</v>
      </c>
      <c r="K13" s="7" t="s">
        <v>81</v>
      </c>
      <c r="L13" s="7">
        <v>90</v>
      </c>
      <c r="M13" s="7">
        <v>100</v>
      </c>
      <c r="N13" s="7" t="s">
        <v>45</v>
      </c>
      <c r="O13" s="7" t="s">
        <v>35</v>
      </c>
      <c r="P13" s="10"/>
      <c r="Q13" s="10"/>
      <c r="R13" s="10"/>
      <c r="S13" s="10"/>
      <c r="T13" s="10"/>
      <c r="U13" s="10"/>
      <c r="V13" s="10"/>
      <c r="W13" s="10"/>
      <c r="X13" s="10"/>
      <c r="Y13" s="5">
        <f t="shared" si="3"/>
        <v>0</v>
      </c>
      <c r="Z13" s="5">
        <f t="shared" si="4"/>
        <v>0</v>
      </c>
      <c r="AA13" s="5">
        <f t="shared" si="5"/>
        <v>0</v>
      </c>
      <c r="AB13" s="5">
        <f t="shared" si="6"/>
        <v>1</v>
      </c>
      <c r="AC13" s="11">
        <f t="shared" si="7"/>
        <v>0</v>
      </c>
    </row>
    <row r="14" spans="1:29" x14ac:dyDescent="0.25">
      <c r="A14" s="6">
        <f t="shared" si="8"/>
        <v>12</v>
      </c>
      <c r="B14" s="7" t="s">
        <v>63</v>
      </c>
      <c r="C14" s="8" t="str">
        <f t="shared" si="2"/>
        <v>MIR</v>
      </c>
      <c r="D14" s="8" t="str">
        <f>IF(F14="","",INDEX([2]B!$I$2:$I$112,MATCH(F14,[2]B!$K$2:$K$112,0)))</f>
        <v>2. Desarrollo social</v>
      </c>
      <c r="E14" s="8" t="str">
        <f>IF(F14="","",INDEX([2]B!$J$2:$J$112,MATCH(F14,[2]B!$K$2:$K$112,0)))</f>
        <v>2.7. Otros asuntos sociales</v>
      </c>
      <c r="F14" s="7" t="s">
        <v>64</v>
      </c>
      <c r="G14" s="7" t="s">
        <v>27</v>
      </c>
      <c r="H14" s="9" t="s">
        <v>82</v>
      </c>
      <c r="I14" s="7" t="s">
        <v>83</v>
      </c>
      <c r="J14" s="7" t="s">
        <v>84</v>
      </c>
      <c r="K14" s="7" t="s">
        <v>84</v>
      </c>
      <c r="L14" s="7">
        <v>100</v>
      </c>
      <c r="M14" s="7">
        <v>100</v>
      </c>
      <c r="N14" s="7" t="s">
        <v>45</v>
      </c>
      <c r="O14" s="7" t="s">
        <v>35</v>
      </c>
      <c r="P14" s="10"/>
      <c r="Q14" s="10"/>
      <c r="R14" s="10"/>
      <c r="S14" s="10"/>
      <c r="T14" s="10"/>
      <c r="U14" s="10"/>
      <c r="V14" s="10"/>
      <c r="W14" s="10"/>
      <c r="X14" s="10"/>
      <c r="Y14" s="5">
        <f t="shared" si="3"/>
        <v>0</v>
      </c>
      <c r="Z14" s="5">
        <f t="shared" si="4"/>
        <v>0</v>
      </c>
      <c r="AA14" s="5">
        <f t="shared" si="5"/>
        <v>0</v>
      </c>
      <c r="AB14" s="5">
        <f t="shared" si="6"/>
        <v>1</v>
      </c>
      <c r="AC14" s="11">
        <f t="shared" si="7"/>
        <v>0</v>
      </c>
    </row>
    <row r="15" spans="1:29" x14ac:dyDescent="0.25">
      <c r="A15" s="6">
        <f t="shared" si="8"/>
        <v>13</v>
      </c>
      <c r="B15" s="7" t="s">
        <v>63</v>
      </c>
      <c r="C15" s="8" t="str">
        <f t="shared" si="2"/>
        <v>MIR</v>
      </c>
      <c r="D15" s="8" t="str">
        <f>IF(F15="","",INDEX([2]B!$I$2:$I$112,MATCH(F15,[2]B!$K$2:$K$112,0)))</f>
        <v>2. Desarrollo social</v>
      </c>
      <c r="E15" s="8" t="str">
        <f>IF(F15="","",INDEX([2]B!$J$2:$J$112,MATCH(F15,[2]B!$K$2:$K$112,0)))</f>
        <v>2.7. Otros asuntos sociales</v>
      </c>
      <c r="F15" s="7" t="s">
        <v>64</v>
      </c>
      <c r="G15" s="7" t="s">
        <v>27</v>
      </c>
      <c r="H15" s="9" t="s">
        <v>85</v>
      </c>
      <c r="I15" s="7" t="s">
        <v>86</v>
      </c>
      <c r="J15" s="7" t="s">
        <v>87</v>
      </c>
      <c r="K15" s="7" t="s">
        <v>88</v>
      </c>
      <c r="L15" s="7">
        <v>90</v>
      </c>
      <c r="M15" s="7">
        <v>100</v>
      </c>
      <c r="N15" s="7" t="s">
        <v>45</v>
      </c>
      <c r="O15" s="7" t="s">
        <v>35</v>
      </c>
      <c r="P15" s="10"/>
      <c r="Q15" s="10"/>
      <c r="R15" s="10"/>
      <c r="S15" s="10"/>
      <c r="T15" s="10"/>
      <c r="U15" s="10"/>
      <c r="V15" s="10"/>
      <c r="W15" s="10"/>
      <c r="X15" s="10"/>
      <c r="Y15" s="5">
        <f t="shared" si="3"/>
        <v>0</v>
      </c>
      <c r="Z15" s="5">
        <f t="shared" si="4"/>
        <v>0</v>
      </c>
      <c r="AA15" s="5">
        <f t="shared" si="5"/>
        <v>0</v>
      </c>
      <c r="AB15" s="5">
        <f t="shared" si="6"/>
        <v>1</v>
      </c>
      <c r="AC15" s="11">
        <f t="shared" si="7"/>
        <v>0</v>
      </c>
    </row>
    <row r="16" spans="1:29" x14ac:dyDescent="0.25">
      <c r="A16" s="6">
        <f t="shared" si="8"/>
        <v>14</v>
      </c>
      <c r="B16" s="7" t="s">
        <v>63</v>
      </c>
      <c r="C16" s="8" t="str">
        <f t="shared" si="2"/>
        <v>MIR</v>
      </c>
      <c r="D16" s="8" t="str">
        <f>IF(F16="","",INDEX([2]B!$I$2:$I$112,MATCH(F16,[2]B!$K$2:$K$112,0)))</f>
        <v>2. Desarrollo social</v>
      </c>
      <c r="E16" s="8" t="str">
        <f>IF(F16="","",INDEX([2]B!$J$2:$J$112,MATCH(F16,[2]B!$K$2:$K$112,0)))</f>
        <v>2.7. Otros asuntos sociales</v>
      </c>
      <c r="F16" s="7" t="s">
        <v>64</v>
      </c>
      <c r="G16" s="7" t="s">
        <v>26</v>
      </c>
      <c r="H16" s="9" t="s">
        <v>89</v>
      </c>
      <c r="I16" s="7" t="s">
        <v>90</v>
      </c>
      <c r="J16" s="7" t="s">
        <v>91</v>
      </c>
      <c r="K16" s="7" t="s">
        <v>92</v>
      </c>
      <c r="L16" s="7">
        <v>90</v>
      </c>
      <c r="M16" s="7">
        <v>100</v>
      </c>
      <c r="N16" s="7" t="s">
        <v>45</v>
      </c>
      <c r="O16" s="7" t="s">
        <v>35</v>
      </c>
      <c r="P16" s="10"/>
      <c r="Q16" s="10">
        <v>14190</v>
      </c>
      <c r="R16" s="10">
        <v>58000</v>
      </c>
      <c r="S16" s="10"/>
      <c r="T16" s="10"/>
      <c r="U16" s="10"/>
      <c r="V16" s="10"/>
      <c r="W16" s="10"/>
      <c r="X16" s="10"/>
      <c r="Y16" s="5">
        <f t="shared" si="3"/>
        <v>0</v>
      </c>
      <c r="Z16" s="5">
        <f t="shared" si="4"/>
        <v>0</v>
      </c>
      <c r="AA16" s="5">
        <f t="shared" si="5"/>
        <v>1</v>
      </c>
      <c r="AB16" s="5">
        <f t="shared" si="6"/>
        <v>0</v>
      </c>
      <c r="AC16" s="11">
        <f t="shared" si="7"/>
        <v>72190</v>
      </c>
    </row>
    <row r="17" spans="1:29" x14ac:dyDescent="0.25">
      <c r="A17" s="6">
        <f t="shared" si="8"/>
        <v>15</v>
      </c>
      <c r="B17" s="7" t="s">
        <v>63</v>
      </c>
      <c r="C17" s="8" t="str">
        <f t="shared" si="2"/>
        <v>MIR</v>
      </c>
      <c r="D17" s="8" t="str">
        <f>IF(F17="","",INDEX([2]B!$I$2:$I$112,MATCH(F17,[2]B!$K$2:$K$112,0)))</f>
        <v>2. Desarrollo social</v>
      </c>
      <c r="E17" s="8" t="str">
        <f>IF(F17="","",INDEX([2]B!$J$2:$J$112,MATCH(F17,[2]B!$K$2:$K$112,0)))</f>
        <v>2.7. Otros asuntos sociales</v>
      </c>
      <c r="F17" s="7" t="s">
        <v>64</v>
      </c>
      <c r="G17" s="7" t="s">
        <v>27</v>
      </c>
      <c r="H17" s="9" t="s">
        <v>93</v>
      </c>
      <c r="I17" s="7" t="s">
        <v>94</v>
      </c>
      <c r="J17" s="7" t="s">
        <v>95</v>
      </c>
      <c r="K17" s="7" t="s">
        <v>96</v>
      </c>
      <c r="L17" s="7">
        <v>90</v>
      </c>
      <c r="M17" s="7">
        <v>100</v>
      </c>
      <c r="N17" s="7" t="s">
        <v>45</v>
      </c>
      <c r="O17" s="7" t="s">
        <v>35</v>
      </c>
      <c r="P17" s="10"/>
      <c r="Q17" s="10"/>
      <c r="R17" s="10"/>
      <c r="S17" s="10"/>
      <c r="T17" s="10"/>
      <c r="U17" s="10"/>
      <c r="V17" s="10"/>
      <c r="W17" s="10"/>
      <c r="X17" s="10"/>
      <c r="Y17" s="5">
        <f t="shared" si="3"/>
        <v>0</v>
      </c>
      <c r="Z17" s="5">
        <f t="shared" si="4"/>
        <v>0</v>
      </c>
      <c r="AA17" s="5">
        <f t="shared" si="5"/>
        <v>0</v>
      </c>
      <c r="AB17" s="5">
        <f t="shared" si="6"/>
        <v>1</v>
      </c>
      <c r="AC17" s="11">
        <f t="shared" si="7"/>
        <v>0</v>
      </c>
    </row>
    <row r="18" spans="1:29" x14ac:dyDescent="0.25">
      <c r="A18" s="6">
        <f t="shared" si="8"/>
        <v>16</v>
      </c>
      <c r="B18" s="7" t="s">
        <v>63</v>
      </c>
      <c r="C18" s="8" t="str">
        <f t="shared" si="2"/>
        <v>MIR</v>
      </c>
      <c r="D18" s="8" t="str">
        <f>IF(F18="","",INDEX([2]B!$I$2:$I$112,MATCH(F18,[2]B!$K$2:$K$112,0)))</f>
        <v>2. Desarrollo social</v>
      </c>
      <c r="E18" s="8" t="str">
        <f>IF(F18="","",INDEX([2]B!$J$2:$J$112,MATCH(F18,[2]B!$K$2:$K$112,0)))</f>
        <v>2.7. Otros asuntos sociales</v>
      </c>
      <c r="F18" s="7" t="s">
        <v>64</v>
      </c>
      <c r="G18" s="7" t="s">
        <v>27</v>
      </c>
      <c r="H18" s="9" t="s">
        <v>97</v>
      </c>
      <c r="I18" s="7" t="s">
        <v>98</v>
      </c>
      <c r="J18" s="7" t="s">
        <v>99</v>
      </c>
      <c r="K18" s="7" t="s">
        <v>100</v>
      </c>
      <c r="L18" s="7">
        <v>90</v>
      </c>
      <c r="M18" s="7">
        <v>100</v>
      </c>
      <c r="N18" s="7" t="s">
        <v>45</v>
      </c>
      <c r="O18" s="7" t="s">
        <v>35</v>
      </c>
      <c r="P18" s="10"/>
      <c r="Q18" s="10"/>
      <c r="R18" s="10"/>
      <c r="S18" s="10"/>
      <c r="T18" s="10"/>
      <c r="U18" s="10"/>
      <c r="V18" s="10"/>
      <c r="W18" s="10"/>
      <c r="X18" s="10"/>
      <c r="Y18" s="5">
        <f t="shared" si="3"/>
        <v>0</v>
      </c>
      <c r="Z18" s="5">
        <f t="shared" si="4"/>
        <v>0</v>
      </c>
      <c r="AA18" s="5">
        <f t="shared" si="5"/>
        <v>0</v>
      </c>
      <c r="AB18" s="5">
        <f t="shared" si="6"/>
        <v>1</v>
      </c>
      <c r="AC18" s="11">
        <f t="shared" si="7"/>
        <v>0</v>
      </c>
    </row>
    <row r="19" spans="1:29" x14ac:dyDescent="0.25">
      <c r="A19" s="6">
        <f t="shared" si="8"/>
        <v>17</v>
      </c>
      <c r="B19" s="7" t="s">
        <v>63</v>
      </c>
      <c r="C19" s="8" t="str">
        <f t="shared" si="2"/>
        <v>MIR</v>
      </c>
      <c r="D19" s="8" t="str">
        <f>IF(F19="","",INDEX([2]B!$I$2:$I$112,MATCH(F19,[2]B!$K$2:$K$112,0)))</f>
        <v>2. Desarrollo social</v>
      </c>
      <c r="E19" s="8" t="str">
        <f>IF(F19="","",INDEX([2]B!$J$2:$J$112,MATCH(F19,[2]B!$K$2:$K$112,0)))</f>
        <v>2.7. Otros asuntos sociales</v>
      </c>
      <c r="F19" s="7" t="s">
        <v>64</v>
      </c>
      <c r="G19" s="7" t="s">
        <v>27</v>
      </c>
      <c r="H19" s="9" t="s">
        <v>101</v>
      </c>
      <c r="I19" s="7" t="s">
        <v>102</v>
      </c>
      <c r="J19" s="7" t="s">
        <v>84</v>
      </c>
      <c r="K19" s="7" t="s">
        <v>84</v>
      </c>
      <c r="L19" s="7">
        <v>100</v>
      </c>
      <c r="M19" s="7">
        <v>100</v>
      </c>
      <c r="N19" s="7" t="s">
        <v>45</v>
      </c>
      <c r="O19" s="7" t="s">
        <v>35</v>
      </c>
      <c r="P19" s="10"/>
      <c r="Q19" s="10"/>
      <c r="R19" s="10"/>
      <c r="S19" s="10"/>
      <c r="T19" s="10"/>
      <c r="U19" s="10"/>
      <c r="V19" s="10"/>
      <c r="W19" s="10"/>
      <c r="X19" s="10"/>
      <c r="Y19" s="5">
        <f t="shared" si="3"/>
        <v>0</v>
      </c>
      <c r="Z19" s="5">
        <f t="shared" si="4"/>
        <v>0</v>
      </c>
      <c r="AA19" s="5">
        <f t="shared" si="5"/>
        <v>0</v>
      </c>
      <c r="AB19" s="5">
        <f t="shared" si="6"/>
        <v>1</v>
      </c>
      <c r="AC19" s="11">
        <f t="shared" si="7"/>
        <v>0</v>
      </c>
    </row>
    <row r="20" spans="1:29" x14ac:dyDescent="0.25">
      <c r="A20" s="6">
        <f t="shared" si="8"/>
        <v>18</v>
      </c>
      <c r="B20" s="7" t="s">
        <v>63</v>
      </c>
      <c r="C20" s="8" t="str">
        <f t="shared" si="2"/>
        <v>MIR</v>
      </c>
      <c r="D20" s="8" t="str">
        <f>IF(F20="","",INDEX([2]B!$I$2:$I$112,MATCH(F20,[2]B!$K$2:$K$112,0)))</f>
        <v>2. Desarrollo social</v>
      </c>
      <c r="E20" s="8" t="str">
        <f>IF(F20="","",INDEX([2]B!$J$2:$J$112,MATCH(F20,[2]B!$K$2:$K$112,0)))</f>
        <v>2.7. Otros asuntos sociales</v>
      </c>
      <c r="F20" s="7" t="s">
        <v>64</v>
      </c>
      <c r="G20" s="7" t="s">
        <v>27</v>
      </c>
      <c r="H20" s="9" t="s">
        <v>103</v>
      </c>
      <c r="I20" s="7" t="s">
        <v>104</v>
      </c>
      <c r="J20" s="7" t="s">
        <v>105</v>
      </c>
      <c r="K20" s="7" t="s">
        <v>106</v>
      </c>
      <c r="L20" s="7">
        <v>90</v>
      </c>
      <c r="M20" s="7">
        <v>100</v>
      </c>
      <c r="N20" s="7" t="s">
        <v>45</v>
      </c>
      <c r="O20" s="7" t="s">
        <v>35</v>
      </c>
      <c r="P20" s="10"/>
      <c r="Q20" s="10"/>
      <c r="R20" s="10"/>
      <c r="S20" s="10"/>
      <c r="T20" s="10"/>
      <c r="U20" s="10"/>
      <c r="V20" s="10"/>
      <c r="W20" s="10"/>
      <c r="X20" s="10"/>
      <c r="Y20" s="5">
        <f t="shared" si="3"/>
        <v>0</v>
      </c>
      <c r="Z20" s="5">
        <f t="shared" si="4"/>
        <v>0</v>
      </c>
      <c r="AA20" s="5">
        <f t="shared" si="5"/>
        <v>0</v>
      </c>
      <c r="AB20" s="5">
        <f t="shared" si="6"/>
        <v>1</v>
      </c>
      <c r="AC20" s="11">
        <f t="shared" si="7"/>
        <v>0</v>
      </c>
    </row>
    <row r="21" spans="1:29" x14ac:dyDescent="0.25">
      <c r="A21" s="6">
        <f t="shared" si="8"/>
        <v>19</v>
      </c>
      <c r="B21" s="7" t="s">
        <v>63</v>
      </c>
      <c r="C21" s="8" t="str">
        <f t="shared" si="2"/>
        <v>MIR</v>
      </c>
      <c r="D21" s="8" t="str">
        <f>IF(F21="","",INDEX([2]B!$I$2:$I$112,MATCH(F21,[2]B!$K$2:$K$112,0)))</f>
        <v>2. Desarrollo social</v>
      </c>
      <c r="E21" s="8" t="str">
        <f>IF(F21="","",INDEX([2]B!$J$2:$J$112,MATCH(F21,[2]B!$K$2:$K$112,0)))</f>
        <v>2.7. Otros asuntos sociales</v>
      </c>
      <c r="F21" s="7" t="s">
        <v>64</v>
      </c>
      <c r="G21" s="7" t="s">
        <v>26</v>
      </c>
      <c r="H21" s="9" t="s">
        <v>107</v>
      </c>
      <c r="I21" s="7" t="s">
        <v>108</v>
      </c>
      <c r="J21" s="7" t="s">
        <v>109</v>
      </c>
      <c r="K21" s="7" t="s">
        <v>110</v>
      </c>
      <c r="L21" s="7">
        <v>90</v>
      </c>
      <c r="M21" s="7">
        <v>100</v>
      </c>
      <c r="N21" s="7" t="s">
        <v>45</v>
      </c>
      <c r="O21" s="7" t="s">
        <v>46</v>
      </c>
      <c r="P21" s="10"/>
      <c r="Q21" s="10">
        <v>100250</v>
      </c>
      <c r="R21" s="10">
        <v>645761</v>
      </c>
      <c r="S21" s="10"/>
      <c r="T21" s="10">
        <v>91000</v>
      </c>
      <c r="U21" s="10"/>
      <c r="V21" s="10"/>
      <c r="W21" s="10"/>
      <c r="X21" s="10"/>
      <c r="Y21" s="5">
        <f t="shared" si="3"/>
        <v>0</v>
      </c>
      <c r="Z21" s="5">
        <f t="shared" si="4"/>
        <v>0</v>
      </c>
      <c r="AA21" s="5">
        <f t="shared" si="5"/>
        <v>1</v>
      </c>
      <c r="AB21" s="5">
        <f t="shared" si="6"/>
        <v>0</v>
      </c>
      <c r="AC21" s="11">
        <f t="shared" si="7"/>
        <v>837011</v>
      </c>
    </row>
    <row r="22" spans="1:29" x14ac:dyDescent="0.25">
      <c r="A22" s="6">
        <f t="shared" si="8"/>
        <v>20</v>
      </c>
      <c r="B22" s="7" t="s">
        <v>63</v>
      </c>
      <c r="C22" s="8" t="str">
        <f t="shared" si="2"/>
        <v>MIR</v>
      </c>
      <c r="D22" s="8" t="str">
        <f>IF(F22="","",INDEX([2]B!$I$2:$I$112,MATCH(F22,[2]B!$K$2:$K$112,0)))</f>
        <v>2. Desarrollo social</v>
      </c>
      <c r="E22" s="8" t="str">
        <f>IF(F22="","",INDEX([2]B!$J$2:$J$112,MATCH(F22,[2]B!$K$2:$K$112,0)))</f>
        <v>2.7. Otros asuntos sociales</v>
      </c>
      <c r="F22" s="7" t="s">
        <v>64</v>
      </c>
      <c r="G22" s="7" t="s">
        <v>27</v>
      </c>
      <c r="H22" s="9" t="s">
        <v>111</v>
      </c>
      <c r="I22" s="7" t="s">
        <v>112</v>
      </c>
      <c r="J22" s="7" t="s">
        <v>87</v>
      </c>
      <c r="K22" s="7" t="s">
        <v>88</v>
      </c>
      <c r="L22" s="7">
        <v>90</v>
      </c>
      <c r="M22" s="7">
        <v>100</v>
      </c>
      <c r="N22" s="7" t="s">
        <v>45</v>
      </c>
      <c r="O22" s="7" t="s">
        <v>35</v>
      </c>
      <c r="P22" s="10"/>
      <c r="Q22" s="10"/>
      <c r="R22" s="10"/>
      <c r="S22" s="10"/>
      <c r="T22" s="10"/>
      <c r="U22" s="10"/>
      <c r="V22" s="10"/>
      <c r="W22" s="10"/>
      <c r="X22" s="10"/>
      <c r="Y22" s="5">
        <f t="shared" si="3"/>
        <v>0</v>
      </c>
      <c r="Z22" s="5">
        <f t="shared" si="4"/>
        <v>0</v>
      </c>
      <c r="AA22" s="5">
        <f t="shared" si="5"/>
        <v>0</v>
      </c>
      <c r="AB22" s="5">
        <f t="shared" si="6"/>
        <v>1</v>
      </c>
      <c r="AC22" s="11">
        <f t="shared" si="7"/>
        <v>0</v>
      </c>
    </row>
    <row r="23" spans="1:29" x14ac:dyDescent="0.25">
      <c r="A23" s="6">
        <f t="shared" si="8"/>
        <v>21</v>
      </c>
      <c r="B23" s="7" t="s">
        <v>63</v>
      </c>
      <c r="C23" s="8" t="str">
        <f t="shared" si="2"/>
        <v>MIR</v>
      </c>
      <c r="D23" s="8" t="str">
        <f>IF(F23="","",INDEX([2]B!$I$2:$I$112,MATCH(F23,[2]B!$K$2:$K$112,0)))</f>
        <v>2. Desarrollo social</v>
      </c>
      <c r="E23" s="8" t="str">
        <f>IF(F23="","",INDEX([2]B!$J$2:$J$112,MATCH(F23,[2]B!$K$2:$K$112,0)))</f>
        <v>2.7. Otros asuntos sociales</v>
      </c>
      <c r="F23" s="7" t="s">
        <v>64</v>
      </c>
      <c r="G23" s="7" t="s">
        <v>27</v>
      </c>
      <c r="H23" s="9" t="s">
        <v>113</v>
      </c>
      <c r="I23" s="7" t="s">
        <v>114</v>
      </c>
      <c r="J23" s="7" t="s">
        <v>115</v>
      </c>
      <c r="K23" s="7" t="s">
        <v>116</v>
      </c>
      <c r="L23" s="7">
        <v>90</v>
      </c>
      <c r="M23" s="7">
        <v>100</v>
      </c>
      <c r="N23" s="7" t="s">
        <v>45</v>
      </c>
      <c r="O23" s="7" t="s">
        <v>35</v>
      </c>
      <c r="P23" s="10"/>
      <c r="Q23" s="10"/>
      <c r="R23" s="10"/>
      <c r="S23" s="10"/>
      <c r="T23" s="10"/>
      <c r="U23" s="10"/>
      <c r="V23" s="10"/>
      <c r="W23" s="10"/>
      <c r="X23" s="10"/>
      <c r="Y23" s="5">
        <f t="shared" si="3"/>
        <v>0</v>
      </c>
      <c r="Z23" s="5">
        <f t="shared" si="4"/>
        <v>0</v>
      </c>
      <c r="AA23" s="5">
        <f t="shared" si="5"/>
        <v>0</v>
      </c>
      <c r="AB23" s="5">
        <f t="shared" si="6"/>
        <v>1</v>
      </c>
      <c r="AC23" s="11">
        <f t="shared" si="7"/>
        <v>0</v>
      </c>
    </row>
    <row r="24" spans="1:29" x14ac:dyDescent="0.25">
      <c r="A24" s="6">
        <f t="shared" si="8"/>
        <v>22</v>
      </c>
      <c r="B24" s="7" t="s">
        <v>63</v>
      </c>
      <c r="C24" s="8" t="str">
        <f t="shared" si="2"/>
        <v>MIR</v>
      </c>
      <c r="D24" s="8" t="str">
        <f>IF(F24="","",INDEX([2]B!$I$2:$I$112,MATCH(F24,[2]B!$K$2:$K$112,0)))</f>
        <v>2. Desarrollo social</v>
      </c>
      <c r="E24" s="8" t="str">
        <f>IF(F24="","",INDEX([2]B!$J$2:$J$112,MATCH(F24,[2]B!$K$2:$K$112,0)))</f>
        <v>2.7. Otros asuntos sociales</v>
      </c>
      <c r="F24" s="7" t="s">
        <v>64</v>
      </c>
      <c r="G24" s="7" t="s">
        <v>27</v>
      </c>
      <c r="H24" s="9" t="s">
        <v>117</v>
      </c>
      <c r="I24" s="7" t="s">
        <v>118</v>
      </c>
      <c r="J24" s="7" t="s">
        <v>119</v>
      </c>
      <c r="K24" s="7" t="s">
        <v>120</v>
      </c>
      <c r="L24" s="7">
        <v>90</v>
      </c>
      <c r="M24" s="7">
        <v>100</v>
      </c>
      <c r="N24" s="7" t="s">
        <v>45</v>
      </c>
      <c r="O24" s="7" t="s">
        <v>35</v>
      </c>
      <c r="P24" s="10"/>
      <c r="Q24" s="10"/>
      <c r="R24" s="10"/>
      <c r="S24" s="10"/>
      <c r="T24" s="10"/>
      <c r="U24" s="10"/>
      <c r="V24" s="10"/>
      <c r="W24" s="10"/>
      <c r="X24" s="10"/>
      <c r="Y24" s="5">
        <f t="shared" si="3"/>
        <v>0</v>
      </c>
      <c r="Z24" s="5">
        <f t="shared" si="4"/>
        <v>0</v>
      </c>
      <c r="AA24" s="5">
        <f t="shared" si="5"/>
        <v>0</v>
      </c>
      <c r="AB24" s="5">
        <f t="shared" si="6"/>
        <v>1</v>
      </c>
      <c r="AC24" s="11">
        <f t="shared" si="7"/>
        <v>0</v>
      </c>
    </row>
    <row r="25" spans="1:29" x14ac:dyDescent="0.25">
      <c r="A25" s="6">
        <f t="shared" si="8"/>
        <v>23</v>
      </c>
      <c r="B25" s="7" t="s">
        <v>63</v>
      </c>
      <c r="C25" s="8" t="str">
        <f t="shared" si="2"/>
        <v>MIR</v>
      </c>
      <c r="D25" s="8" t="str">
        <f>IF(F25="","",INDEX([2]B!$I$2:$I$112,MATCH(F25,[2]B!$K$2:$K$112,0)))</f>
        <v>2. Desarrollo social</v>
      </c>
      <c r="E25" s="8" t="str">
        <f>IF(F25="","",INDEX([2]B!$J$2:$J$112,MATCH(F25,[2]B!$K$2:$K$112,0)))</f>
        <v>2.7. Otros asuntos sociales</v>
      </c>
      <c r="F25" s="7" t="s">
        <v>64</v>
      </c>
      <c r="G25" s="7" t="s">
        <v>27</v>
      </c>
      <c r="H25" s="9" t="s">
        <v>121</v>
      </c>
      <c r="I25" s="7" t="s">
        <v>122</v>
      </c>
      <c r="J25" s="7" t="s">
        <v>123</v>
      </c>
      <c r="K25" s="7" t="s">
        <v>124</v>
      </c>
      <c r="L25" s="7">
        <v>100</v>
      </c>
      <c r="M25" s="7">
        <v>100</v>
      </c>
      <c r="N25" s="7" t="s">
        <v>45</v>
      </c>
      <c r="O25" s="7" t="s">
        <v>35</v>
      </c>
      <c r="P25" s="10"/>
      <c r="Q25" s="10"/>
      <c r="R25" s="10"/>
      <c r="S25" s="10"/>
      <c r="T25" s="10"/>
      <c r="U25" s="10"/>
      <c r="V25" s="10"/>
      <c r="W25" s="10"/>
      <c r="X25" s="10"/>
      <c r="Y25" s="5">
        <f t="shared" si="3"/>
        <v>0</v>
      </c>
      <c r="Z25" s="5">
        <f t="shared" si="4"/>
        <v>0</v>
      </c>
      <c r="AA25" s="5">
        <f t="shared" si="5"/>
        <v>0</v>
      </c>
      <c r="AB25" s="5">
        <f t="shared" si="6"/>
        <v>1</v>
      </c>
      <c r="AC25" s="11">
        <f t="shared" si="7"/>
        <v>0</v>
      </c>
    </row>
    <row r="26" spans="1:29" x14ac:dyDescent="0.25">
      <c r="A26" s="6">
        <f t="shared" si="8"/>
        <v>24</v>
      </c>
      <c r="B26" s="7" t="s">
        <v>63</v>
      </c>
      <c r="C26" s="8" t="str">
        <f t="shared" si="2"/>
        <v>MIR</v>
      </c>
      <c r="D26" s="8" t="str">
        <f>IF(F26="","",INDEX([2]B!$I$2:$I$112,MATCH(F26,[2]B!$K$2:$K$112,0)))</f>
        <v>2. Desarrollo social</v>
      </c>
      <c r="E26" s="8" t="str">
        <f>IF(F26="","",INDEX([2]B!$J$2:$J$112,MATCH(F26,[2]B!$K$2:$K$112,0)))</f>
        <v>2.7. Otros asuntos sociales</v>
      </c>
      <c r="F26" s="7" t="s">
        <v>64</v>
      </c>
      <c r="G26" s="7" t="s">
        <v>27</v>
      </c>
      <c r="H26" s="9" t="s">
        <v>125</v>
      </c>
      <c r="I26" s="7" t="s">
        <v>126</v>
      </c>
      <c r="J26" s="7" t="s">
        <v>127</v>
      </c>
      <c r="K26" s="7" t="s">
        <v>128</v>
      </c>
      <c r="L26" s="7">
        <v>100</v>
      </c>
      <c r="M26" s="7">
        <v>100</v>
      </c>
      <c r="N26" s="7" t="s">
        <v>45</v>
      </c>
      <c r="O26" s="7" t="s">
        <v>35</v>
      </c>
      <c r="P26" s="10"/>
      <c r="Q26" s="10"/>
      <c r="R26" s="10"/>
      <c r="S26" s="10"/>
      <c r="T26" s="10"/>
      <c r="U26" s="10"/>
      <c r="V26" s="10"/>
      <c r="W26" s="10"/>
      <c r="X26" s="10"/>
      <c r="Y26" s="5">
        <f t="shared" si="3"/>
        <v>0</v>
      </c>
      <c r="Z26" s="5">
        <f t="shared" si="4"/>
        <v>0</v>
      </c>
      <c r="AA26" s="5">
        <f t="shared" si="5"/>
        <v>0</v>
      </c>
      <c r="AB26" s="5">
        <f t="shared" si="6"/>
        <v>1</v>
      </c>
      <c r="AC26" s="11">
        <f t="shared" si="7"/>
        <v>0</v>
      </c>
    </row>
    <row r="27" spans="1:29" x14ac:dyDescent="0.25">
      <c r="A27" s="6">
        <f t="shared" si="8"/>
        <v>25</v>
      </c>
      <c r="B27" s="7" t="s">
        <v>129</v>
      </c>
      <c r="C27" s="8" t="str">
        <f t="shared" si="2"/>
        <v>MIR</v>
      </c>
      <c r="D27" s="8" t="str">
        <f>IF(F27="","",INDEX([2]B!$I$2:$I$112,MATCH(F27,[2]B!$K$2:$K$112,0)))</f>
        <v>1. Gobierno</v>
      </c>
      <c r="E27" s="8" t="str">
        <f>IF(F27="","",INDEX([2]B!$J$2:$J$112,MATCH(F27,[2]B!$K$2:$K$112,0)))</f>
        <v>1.8. Otros servicios generales</v>
      </c>
      <c r="F27" s="7" t="s">
        <v>130</v>
      </c>
      <c r="G27" s="7" t="s">
        <v>24</v>
      </c>
      <c r="H27" s="9" t="s">
        <v>131</v>
      </c>
      <c r="I27" s="7" t="s">
        <v>132</v>
      </c>
      <c r="J27" s="7" t="s">
        <v>133</v>
      </c>
      <c r="K27" s="7" t="s">
        <v>134</v>
      </c>
      <c r="L27" s="7">
        <v>90</v>
      </c>
      <c r="M27" s="7">
        <v>100</v>
      </c>
      <c r="N27" s="7" t="s">
        <v>34</v>
      </c>
      <c r="O27" s="7" t="s">
        <v>35</v>
      </c>
      <c r="P27" s="10"/>
      <c r="Q27" s="10"/>
      <c r="R27" s="10"/>
      <c r="S27" s="10"/>
      <c r="T27" s="10"/>
      <c r="U27" s="10"/>
      <c r="V27" s="10"/>
      <c r="W27" s="10"/>
      <c r="X27" s="10"/>
      <c r="Y27" s="5">
        <f t="shared" si="3"/>
        <v>1</v>
      </c>
      <c r="Z27" s="5">
        <f t="shared" si="4"/>
        <v>0</v>
      </c>
      <c r="AA27" s="5">
        <f t="shared" si="5"/>
        <v>0</v>
      </c>
      <c r="AB27" s="5">
        <f t="shared" si="6"/>
        <v>0</v>
      </c>
      <c r="AC27" s="11">
        <f t="shared" si="7"/>
        <v>0</v>
      </c>
    </row>
    <row r="28" spans="1:29" x14ac:dyDescent="0.25">
      <c r="A28" s="6">
        <f t="shared" si="8"/>
        <v>26</v>
      </c>
      <c r="B28" s="7" t="s">
        <v>129</v>
      </c>
      <c r="C28" s="8" t="str">
        <f t="shared" si="2"/>
        <v>MIR</v>
      </c>
      <c r="D28" s="8" t="str">
        <f>IF(F28="","",INDEX([2]B!$I$2:$I$112,MATCH(F28,[2]B!$K$2:$K$112,0)))</f>
        <v>1. Gobierno</v>
      </c>
      <c r="E28" s="8" t="str">
        <f>IF(F28="","",INDEX([2]B!$J$2:$J$112,MATCH(F28,[2]B!$K$2:$K$112,0)))</f>
        <v>1.8. Otros servicios generales</v>
      </c>
      <c r="F28" s="7" t="s">
        <v>130</v>
      </c>
      <c r="G28" s="7" t="s">
        <v>36</v>
      </c>
      <c r="H28" s="9" t="s">
        <v>135</v>
      </c>
      <c r="I28" s="7" t="s">
        <v>136</v>
      </c>
      <c r="J28" s="7" t="s">
        <v>137</v>
      </c>
      <c r="K28" s="7" t="s">
        <v>138</v>
      </c>
      <c r="L28" s="7">
        <v>95</v>
      </c>
      <c r="M28" s="7">
        <v>100</v>
      </c>
      <c r="N28" s="7" t="s">
        <v>34</v>
      </c>
      <c r="O28" s="7" t="s">
        <v>46</v>
      </c>
      <c r="P28" s="10"/>
      <c r="Q28" s="10"/>
      <c r="R28" s="10"/>
      <c r="S28" s="10"/>
      <c r="T28" s="10"/>
      <c r="U28" s="10"/>
      <c r="V28" s="10"/>
      <c r="W28" s="10"/>
      <c r="X28" s="10"/>
      <c r="Y28" s="5">
        <f t="shared" si="3"/>
        <v>0</v>
      </c>
      <c r="Z28" s="5">
        <f t="shared" si="4"/>
        <v>1</v>
      </c>
      <c r="AA28" s="5">
        <f t="shared" si="5"/>
        <v>0</v>
      </c>
      <c r="AB28" s="5">
        <f t="shared" si="6"/>
        <v>0</v>
      </c>
      <c r="AC28" s="11">
        <f t="shared" si="7"/>
        <v>0</v>
      </c>
    </row>
    <row r="29" spans="1:29" x14ac:dyDescent="0.25">
      <c r="A29" s="6">
        <f t="shared" si="8"/>
        <v>27</v>
      </c>
      <c r="B29" s="7" t="s">
        <v>129</v>
      </c>
      <c r="C29" s="8" t="str">
        <f t="shared" si="2"/>
        <v>MIR</v>
      </c>
      <c r="D29" s="8" t="str">
        <f>IF(F29="","",INDEX([2]B!$I$2:$I$112,MATCH(F29,[2]B!$K$2:$K$112,0)))</f>
        <v>1. Gobierno</v>
      </c>
      <c r="E29" s="8" t="str">
        <f>IF(F29="","",INDEX([2]B!$J$2:$J$112,MATCH(F29,[2]B!$K$2:$K$112,0)))</f>
        <v>1.8. Otros servicios generales</v>
      </c>
      <c r="F29" s="7" t="s">
        <v>130</v>
      </c>
      <c r="G29" s="7" t="s">
        <v>26</v>
      </c>
      <c r="H29" s="9" t="s">
        <v>139</v>
      </c>
      <c r="I29" s="7" t="s">
        <v>140</v>
      </c>
      <c r="J29" s="7" t="s">
        <v>141</v>
      </c>
      <c r="K29" s="7" t="s">
        <v>142</v>
      </c>
      <c r="L29" s="7">
        <v>1</v>
      </c>
      <c r="M29" s="7">
        <v>1</v>
      </c>
      <c r="N29" s="7" t="s">
        <v>45</v>
      </c>
      <c r="O29" s="7" t="s">
        <v>143</v>
      </c>
      <c r="P29" s="10"/>
      <c r="Q29" s="10">
        <v>9090</v>
      </c>
      <c r="R29" s="10">
        <v>20020</v>
      </c>
      <c r="S29" s="10">
        <v>36050</v>
      </c>
      <c r="T29" s="10"/>
      <c r="U29" s="10"/>
      <c r="V29" s="10"/>
      <c r="W29" s="10"/>
      <c r="X29" s="10"/>
      <c r="Y29" s="5">
        <f t="shared" si="3"/>
        <v>0</v>
      </c>
      <c r="Z29" s="5">
        <f t="shared" si="4"/>
        <v>0</v>
      </c>
      <c r="AA29" s="5">
        <f t="shared" si="5"/>
        <v>1</v>
      </c>
      <c r="AB29" s="5">
        <f t="shared" si="6"/>
        <v>0</v>
      </c>
      <c r="AC29" s="11">
        <f t="shared" si="7"/>
        <v>65160</v>
      </c>
    </row>
    <row r="30" spans="1:29" x14ac:dyDescent="0.25">
      <c r="A30" s="6">
        <f t="shared" si="8"/>
        <v>28</v>
      </c>
      <c r="B30" s="7" t="s">
        <v>129</v>
      </c>
      <c r="C30" s="8" t="str">
        <f t="shared" si="2"/>
        <v>MIR</v>
      </c>
      <c r="D30" s="8" t="str">
        <f>IF(F30="","",INDEX([2]B!$I$2:$I$112,MATCH(F30,[2]B!$K$2:$K$112,0)))</f>
        <v>1. Gobierno</v>
      </c>
      <c r="E30" s="8" t="str">
        <f>IF(F30="","",INDEX([2]B!$J$2:$J$112,MATCH(F30,[2]B!$K$2:$K$112,0)))</f>
        <v>1.8. Otros servicios generales</v>
      </c>
      <c r="F30" s="7" t="s">
        <v>130</v>
      </c>
      <c r="G30" s="7" t="s">
        <v>27</v>
      </c>
      <c r="H30" s="9" t="s">
        <v>144</v>
      </c>
      <c r="I30" s="7" t="s">
        <v>145</v>
      </c>
      <c r="J30" s="7" t="s">
        <v>146</v>
      </c>
      <c r="K30" s="7" t="s">
        <v>147</v>
      </c>
      <c r="L30" s="7">
        <v>90</v>
      </c>
      <c r="M30" s="7">
        <v>100</v>
      </c>
      <c r="N30" s="7" t="s">
        <v>45</v>
      </c>
      <c r="O30" s="7" t="s">
        <v>35</v>
      </c>
      <c r="P30" s="10"/>
      <c r="Q30" s="10"/>
      <c r="R30" s="10"/>
      <c r="S30" s="10"/>
      <c r="T30" s="10"/>
      <c r="U30" s="10"/>
      <c r="V30" s="10"/>
      <c r="W30" s="10"/>
      <c r="X30" s="10"/>
      <c r="Y30" s="5">
        <f t="shared" si="3"/>
        <v>0</v>
      </c>
      <c r="Z30" s="5">
        <f t="shared" si="4"/>
        <v>0</v>
      </c>
      <c r="AA30" s="5">
        <f t="shared" si="5"/>
        <v>0</v>
      </c>
      <c r="AB30" s="5">
        <f t="shared" si="6"/>
        <v>1</v>
      </c>
      <c r="AC30" s="11">
        <f t="shared" si="7"/>
        <v>0</v>
      </c>
    </row>
    <row r="31" spans="1:29" x14ac:dyDescent="0.25">
      <c r="A31" s="6">
        <f t="shared" si="8"/>
        <v>29</v>
      </c>
      <c r="B31" s="7" t="s">
        <v>129</v>
      </c>
      <c r="C31" s="8" t="str">
        <f t="shared" si="2"/>
        <v>MIR</v>
      </c>
      <c r="D31" s="8" t="str">
        <f>IF(F31="","",INDEX([2]B!$I$2:$I$112,MATCH(F31,[2]B!$K$2:$K$112,0)))</f>
        <v>1. Gobierno</v>
      </c>
      <c r="E31" s="8" t="str">
        <f>IF(F31="","",INDEX([2]B!$J$2:$J$112,MATCH(F31,[2]B!$K$2:$K$112,0)))</f>
        <v>1.8. Otros servicios generales</v>
      </c>
      <c r="F31" s="7" t="s">
        <v>130</v>
      </c>
      <c r="G31" s="7" t="s">
        <v>27</v>
      </c>
      <c r="H31" s="9" t="s">
        <v>148</v>
      </c>
      <c r="I31" s="7" t="s">
        <v>149</v>
      </c>
      <c r="J31" s="7" t="s">
        <v>150</v>
      </c>
      <c r="K31" s="7" t="s">
        <v>151</v>
      </c>
      <c r="L31" s="7">
        <v>90</v>
      </c>
      <c r="M31" s="7">
        <v>100</v>
      </c>
      <c r="N31" s="7" t="s">
        <v>45</v>
      </c>
      <c r="O31" s="7" t="s">
        <v>35</v>
      </c>
      <c r="P31" s="10"/>
      <c r="Q31" s="10"/>
      <c r="R31" s="10"/>
      <c r="S31" s="10"/>
      <c r="T31" s="10"/>
      <c r="U31" s="10"/>
      <c r="V31" s="10"/>
      <c r="W31" s="10"/>
      <c r="X31" s="10"/>
      <c r="Y31" s="5">
        <f t="shared" si="3"/>
        <v>0</v>
      </c>
      <c r="Z31" s="5">
        <f t="shared" si="4"/>
        <v>0</v>
      </c>
      <c r="AA31" s="5">
        <f t="shared" si="5"/>
        <v>0</v>
      </c>
      <c r="AB31" s="5">
        <f t="shared" si="6"/>
        <v>1</v>
      </c>
      <c r="AC31" s="11">
        <f t="shared" si="7"/>
        <v>0</v>
      </c>
    </row>
    <row r="32" spans="1:29" x14ac:dyDescent="0.25">
      <c r="A32" s="6">
        <f t="shared" si="8"/>
        <v>30</v>
      </c>
      <c r="B32" s="7" t="s">
        <v>129</v>
      </c>
      <c r="C32" s="8" t="str">
        <f t="shared" si="2"/>
        <v>MIR</v>
      </c>
      <c r="D32" s="8" t="str">
        <f>IF(F32="","",INDEX([2]B!$I$2:$I$112,MATCH(F32,[2]B!$K$2:$K$112,0)))</f>
        <v>1. Gobierno</v>
      </c>
      <c r="E32" s="8" t="str">
        <f>IF(F32="","",INDEX([2]B!$J$2:$J$112,MATCH(F32,[2]B!$K$2:$K$112,0)))</f>
        <v>1.8. Otros servicios generales</v>
      </c>
      <c r="F32" s="7" t="s">
        <v>130</v>
      </c>
      <c r="G32" s="7" t="s">
        <v>26</v>
      </c>
      <c r="H32" s="9" t="s">
        <v>152</v>
      </c>
      <c r="I32" s="7" t="s">
        <v>153</v>
      </c>
      <c r="J32" s="7" t="s">
        <v>154</v>
      </c>
      <c r="K32" s="7" t="s">
        <v>155</v>
      </c>
      <c r="L32" s="7">
        <v>90</v>
      </c>
      <c r="M32" s="7">
        <v>100</v>
      </c>
      <c r="N32" s="7" t="s">
        <v>45</v>
      </c>
      <c r="O32" s="7" t="s">
        <v>77</v>
      </c>
      <c r="P32" s="10">
        <v>7817336.7999999998</v>
      </c>
      <c r="Q32" s="10">
        <v>855415</v>
      </c>
      <c r="R32" s="10">
        <v>591726</v>
      </c>
      <c r="S32" s="10">
        <v>247200</v>
      </c>
      <c r="T32" s="10">
        <v>85850</v>
      </c>
      <c r="U32" s="10"/>
      <c r="V32" s="10"/>
      <c r="W32" s="10"/>
      <c r="X32" s="10"/>
      <c r="Y32" s="5">
        <f t="shared" si="3"/>
        <v>0</v>
      </c>
      <c r="Z32" s="5">
        <f t="shared" si="4"/>
        <v>0</v>
      </c>
      <c r="AA32" s="5">
        <f t="shared" si="5"/>
        <v>1</v>
      </c>
      <c r="AB32" s="5">
        <f t="shared" si="6"/>
        <v>0</v>
      </c>
      <c r="AC32" s="11">
        <f t="shared" si="7"/>
        <v>9597527.8000000007</v>
      </c>
    </row>
    <row r="33" spans="1:29" x14ac:dyDescent="0.25">
      <c r="A33" s="6">
        <f t="shared" si="8"/>
        <v>31</v>
      </c>
      <c r="B33" s="7" t="s">
        <v>129</v>
      </c>
      <c r="C33" s="8" t="str">
        <f t="shared" si="2"/>
        <v>MIR</v>
      </c>
      <c r="D33" s="8" t="str">
        <f>IF(F33="","",INDEX([2]B!$I$2:$I$112,MATCH(F33,[2]B!$K$2:$K$112,0)))</f>
        <v>1. Gobierno</v>
      </c>
      <c r="E33" s="8" t="str">
        <f>IF(F33="","",INDEX([2]B!$J$2:$J$112,MATCH(F33,[2]B!$K$2:$K$112,0)))</f>
        <v>1.8. Otros servicios generales</v>
      </c>
      <c r="F33" s="7" t="s">
        <v>130</v>
      </c>
      <c r="G33" s="7" t="s">
        <v>27</v>
      </c>
      <c r="H33" s="9" t="s">
        <v>156</v>
      </c>
      <c r="I33" s="7" t="s">
        <v>157</v>
      </c>
      <c r="J33" s="7" t="s">
        <v>158</v>
      </c>
      <c r="K33" s="7" t="s">
        <v>159</v>
      </c>
      <c r="L33" s="7">
        <v>90</v>
      </c>
      <c r="M33" s="7">
        <v>100</v>
      </c>
      <c r="N33" s="7" t="s">
        <v>45</v>
      </c>
      <c r="O33" s="7" t="s">
        <v>35</v>
      </c>
      <c r="P33" s="10"/>
      <c r="Q33" s="10"/>
      <c r="R33" s="10"/>
      <c r="S33" s="10"/>
      <c r="T33" s="10"/>
      <c r="U33" s="10"/>
      <c r="V33" s="10"/>
      <c r="W33" s="10"/>
      <c r="X33" s="10"/>
      <c r="Y33" s="5">
        <f t="shared" si="3"/>
        <v>0</v>
      </c>
      <c r="Z33" s="5">
        <f t="shared" si="4"/>
        <v>0</v>
      </c>
      <c r="AA33" s="5">
        <f t="shared" si="5"/>
        <v>0</v>
      </c>
      <c r="AB33" s="5">
        <f t="shared" si="6"/>
        <v>1</v>
      </c>
      <c r="AC33" s="11">
        <f t="shared" si="7"/>
        <v>0</v>
      </c>
    </row>
    <row r="34" spans="1:29" x14ac:dyDescent="0.25">
      <c r="A34" s="6">
        <f t="shared" si="8"/>
        <v>32</v>
      </c>
      <c r="B34" s="7" t="s">
        <v>129</v>
      </c>
      <c r="C34" s="8" t="str">
        <f t="shared" si="2"/>
        <v>MIR</v>
      </c>
      <c r="D34" s="8" t="str">
        <f>IF(F34="","",INDEX([2]B!$I$2:$I$112,MATCH(F34,[2]B!$K$2:$K$112,0)))</f>
        <v>1. Gobierno</v>
      </c>
      <c r="E34" s="8" t="str">
        <f>IF(F34="","",INDEX([2]B!$J$2:$J$112,MATCH(F34,[2]B!$K$2:$K$112,0)))</f>
        <v>1.8. Otros servicios generales</v>
      </c>
      <c r="F34" s="7" t="s">
        <v>130</v>
      </c>
      <c r="G34" s="7" t="s">
        <v>26</v>
      </c>
      <c r="H34" s="9" t="s">
        <v>160</v>
      </c>
      <c r="I34" s="7" t="s">
        <v>161</v>
      </c>
      <c r="J34" s="7" t="s">
        <v>162</v>
      </c>
      <c r="K34" s="7" t="s">
        <v>163</v>
      </c>
      <c r="L34" s="7">
        <v>1</v>
      </c>
      <c r="M34" s="7">
        <v>1</v>
      </c>
      <c r="N34" s="7" t="s">
        <v>45</v>
      </c>
      <c r="O34" s="7" t="s">
        <v>77</v>
      </c>
      <c r="P34" s="10">
        <v>6002799.9199999999</v>
      </c>
      <c r="Q34" s="10">
        <v>852868.7</v>
      </c>
      <c r="R34" s="10">
        <v>55014.96</v>
      </c>
      <c r="S34" s="10"/>
      <c r="T34" s="10">
        <v>48480</v>
      </c>
      <c r="U34" s="10"/>
      <c r="V34" s="10"/>
      <c r="W34" s="10"/>
      <c r="X34" s="10"/>
      <c r="Y34" s="5">
        <f t="shared" si="3"/>
        <v>0</v>
      </c>
      <c r="Z34" s="5">
        <f t="shared" si="4"/>
        <v>0</v>
      </c>
      <c r="AA34" s="5">
        <f t="shared" si="5"/>
        <v>1</v>
      </c>
      <c r="AB34" s="5">
        <f t="shared" si="6"/>
        <v>0</v>
      </c>
      <c r="AC34" s="11">
        <f t="shared" si="7"/>
        <v>6959163.5800000001</v>
      </c>
    </row>
    <row r="35" spans="1:29" x14ac:dyDescent="0.25">
      <c r="A35" s="6">
        <f t="shared" si="8"/>
        <v>33</v>
      </c>
      <c r="B35" s="7" t="s">
        <v>129</v>
      </c>
      <c r="C35" s="8" t="str">
        <f t="shared" si="2"/>
        <v>MIR</v>
      </c>
      <c r="D35" s="8" t="str">
        <f>IF(F35="","",INDEX([2]B!$I$2:$I$112,MATCH(F35,[2]B!$K$2:$K$112,0)))</f>
        <v>1. Gobierno</v>
      </c>
      <c r="E35" s="8" t="str">
        <f>IF(F35="","",INDEX([2]B!$J$2:$J$112,MATCH(F35,[2]B!$K$2:$K$112,0)))</f>
        <v>1.8. Otros servicios generales</v>
      </c>
      <c r="F35" s="7" t="s">
        <v>130</v>
      </c>
      <c r="G35" s="7" t="s">
        <v>27</v>
      </c>
      <c r="H35" s="9" t="s">
        <v>164</v>
      </c>
      <c r="I35" s="7" t="s">
        <v>165</v>
      </c>
      <c r="J35" s="7" t="s">
        <v>166</v>
      </c>
      <c r="K35" s="7" t="s">
        <v>167</v>
      </c>
      <c r="L35" s="7">
        <v>95</v>
      </c>
      <c r="M35" s="7">
        <v>100</v>
      </c>
      <c r="N35" s="7" t="s">
        <v>45</v>
      </c>
      <c r="O35" s="7" t="s">
        <v>35</v>
      </c>
      <c r="P35" s="10"/>
      <c r="Q35" s="10"/>
      <c r="R35" s="10"/>
      <c r="S35" s="10"/>
      <c r="T35" s="10"/>
      <c r="U35" s="10"/>
      <c r="V35" s="10"/>
      <c r="W35" s="10"/>
      <c r="X35" s="10"/>
      <c r="Y35" s="5">
        <f t="shared" si="3"/>
        <v>0</v>
      </c>
      <c r="Z35" s="5">
        <f t="shared" si="4"/>
        <v>0</v>
      </c>
      <c r="AA35" s="5">
        <f t="shared" si="5"/>
        <v>0</v>
      </c>
      <c r="AB35" s="5">
        <f t="shared" si="6"/>
        <v>1</v>
      </c>
      <c r="AC35" s="11">
        <f t="shared" si="7"/>
        <v>0</v>
      </c>
    </row>
    <row r="36" spans="1:29" x14ac:dyDescent="0.25">
      <c r="A36" s="6">
        <f t="shared" si="8"/>
        <v>34</v>
      </c>
      <c r="B36" s="7" t="s">
        <v>129</v>
      </c>
      <c r="C36" s="8" t="str">
        <f t="shared" si="2"/>
        <v>MIR</v>
      </c>
      <c r="D36" s="8" t="str">
        <f>IF(F36="","",INDEX([2]B!$I$2:$I$112,MATCH(F36,[2]B!$K$2:$K$112,0)))</f>
        <v>1. Gobierno</v>
      </c>
      <c r="E36" s="8" t="str">
        <f>IF(F36="","",INDEX([2]B!$J$2:$J$112,MATCH(F36,[2]B!$K$2:$K$112,0)))</f>
        <v>1.8. Otros servicios generales</v>
      </c>
      <c r="F36" s="7" t="s">
        <v>130</v>
      </c>
      <c r="G36" s="7" t="s">
        <v>26</v>
      </c>
      <c r="H36" s="9" t="s">
        <v>168</v>
      </c>
      <c r="I36" s="7" t="s">
        <v>169</v>
      </c>
      <c r="J36" s="7" t="s">
        <v>170</v>
      </c>
      <c r="K36" s="7" t="s">
        <v>171</v>
      </c>
      <c r="L36" s="7">
        <v>1</v>
      </c>
      <c r="M36" s="7">
        <v>1</v>
      </c>
      <c r="N36" s="7" t="s">
        <v>45</v>
      </c>
      <c r="O36" s="7" t="s">
        <v>143</v>
      </c>
      <c r="P36" s="10">
        <v>1352765.4399999999</v>
      </c>
      <c r="Q36" s="10">
        <v>18685</v>
      </c>
      <c r="R36" s="10">
        <v>857070</v>
      </c>
      <c r="S36" s="10"/>
      <c r="T36" s="10">
        <v>5050</v>
      </c>
      <c r="U36" s="10"/>
      <c r="V36" s="10"/>
      <c r="W36" s="10"/>
      <c r="X36" s="10"/>
      <c r="Y36" s="5">
        <f t="shared" si="3"/>
        <v>0</v>
      </c>
      <c r="Z36" s="5">
        <f t="shared" si="4"/>
        <v>0</v>
      </c>
      <c r="AA36" s="5">
        <f t="shared" si="5"/>
        <v>1</v>
      </c>
      <c r="AB36" s="5">
        <f t="shared" si="6"/>
        <v>0</v>
      </c>
      <c r="AC36" s="11">
        <f t="shared" si="7"/>
        <v>2233570.44</v>
      </c>
    </row>
    <row r="37" spans="1:29" x14ac:dyDescent="0.25">
      <c r="A37" s="6">
        <f t="shared" si="8"/>
        <v>35</v>
      </c>
      <c r="B37" s="7" t="s">
        <v>129</v>
      </c>
      <c r="C37" s="8" t="str">
        <f t="shared" si="2"/>
        <v>MIR</v>
      </c>
      <c r="D37" s="8" t="str">
        <f>IF(F37="","",INDEX([2]B!$I$2:$I$112,MATCH(F37,[2]B!$K$2:$K$112,0)))</f>
        <v>1. Gobierno</v>
      </c>
      <c r="E37" s="8" t="str">
        <f>IF(F37="","",INDEX([2]B!$J$2:$J$112,MATCH(F37,[2]B!$K$2:$K$112,0)))</f>
        <v>1.8. Otros servicios generales</v>
      </c>
      <c r="F37" s="7" t="s">
        <v>130</v>
      </c>
      <c r="G37" s="7" t="s">
        <v>27</v>
      </c>
      <c r="H37" s="9" t="s">
        <v>172</v>
      </c>
      <c r="I37" s="7" t="s">
        <v>173</v>
      </c>
      <c r="J37" s="7" t="s">
        <v>174</v>
      </c>
      <c r="K37" s="7" t="s">
        <v>175</v>
      </c>
      <c r="L37" s="7">
        <v>85</v>
      </c>
      <c r="M37" s="7">
        <v>100</v>
      </c>
      <c r="N37" s="7" t="s">
        <v>45</v>
      </c>
      <c r="O37" s="7" t="s">
        <v>35</v>
      </c>
      <c r="P37" s="10"/>
      <c r="Q37" s="10"/>
      <c r="R37" s="10"/>
      <c r="S37" s="10"/>
      <c r="T37" s="10"/>
      <c r="U37" s="10"/>
      <c r="V37" s="10"/>
      <c r="W37" s="10"/>
      <c r="X37" s="10"/>
      <c r="Y37" s="5">
        <f t="shared" si="3"/>
        <v>0</v>
      </c>
      <c r="Z37" s="5">
        <f t="shared" si="4"/>
        <v>0</v>
      </c>
      <c r="AA37" s="5">
        <f t="shared" si="5"/>
        <v>0</v>
      </c>
      <c r="AB37" s="5">
        <f t="shared" si="6"/>
        <v>1</v>
      </c>
      <c r="AC37" s="11">
        <f t="shared" si="7"/>
        <v>0</v>
      </c>
    </row>
    <row r="38" spans="1:29" x14ac:dyDescent="0.25">
      <c r="A38" s="6">
        <f t="shared" si="8"/>
        <v>36</v>
      </c>
      <c r="B38" s="7" t="s">
        <v>129</v>
      </c>
      <c r="C38" s="8" t="str">
        <f t="shared" si="2"/>
        <v>MIR</v>
      </c>
      <c r="D38" s="8" t="str">
        <f>IF(F38="","",INDEX([2]B!$I$2:$I$112,MATCH(F38,[2]B!$K$2:$K$112,0)))</f>
        <v>1. Gobierno</v>
      </c>
      <c r="E38" s="8" t="str">
        <f>IF(F38="","",INDEX([2]B!$J$2:$J$112,MATCH(F38,[2]B!$K$2:$K$112,0)))</f>
        <v>1.8. Otros servicios generales</v>
      </c>
      <c r="F38" s="7" t="s">
        <v>130</v>
      </c>
      <c r="G38" s="7" t="s">
        <v>26</v>
      </c>
      <c r="H38" s="9" t="s">
        <v>176</v>
      </c>
      <c r="I38" s="7" t="s">
        <v>177</v>
      </c>
      <c r="J38" s="7" t="s">
        <v>178</v>
      </c>
      <c r="K38" s="7" t="s">
        <v>179</v>
      </c>
      <c r="L38" s="7">
        <v>1</v>
      </c>
      <c r="M38" s="7">
        <v>1</v>
      </c>
      <c r="N38" s="7" t="s">
        <v>45</v>
      </c>
      <c r="O38" s="7" t="s">
        <v>143</v>
      </c>
      <c r="P38" s="10">
        <v>1448168.8</v>
      </c>
      <c r="Q38" s="10">
        <v>21458</v>
      </c>
      <c r="R38" s="10">
        <v>500.5</v>
      </c>
      <c r="S38" s="10"/>
      <c r="T38" s="10">
        <v>10100</v>
      </c>
      <c r="U38" s="10"/>
      <c r="V38" s="10"/>
      <c r="W38" s="10"/>
      <c r="X38" s="10"/>
      <c r="Y38" s="5">
        <f t="shared" si="3"/>
        <v>0</v>
      </c>
      <c r="Z38" s="5">
        <f t="shared" si="4"/>
        <v>0</v>
      </c>
      <c r="AA38" s="5">
        <f t="shared" si="5"/>
        <v>1</v>
      </c>
      <c r="AB38" s="5">
        <f t="shared" si="6"/>
        <v>0</v>
      </c>
      <c r="AC38" s="11">
        <f t="shared" si="7"/>
        <v>1480227.3</v>
      </c>
    </row>
    <row r="39" spans="1:29" x14ac:dyDescent="0.25">
      <c r="A39" s="6">
        <f t="shared" si="8"/>
        <v>37</v>
      </c>
      <c r="B39" s="7" t="s">
        <v>129</v>
      </c>
      <c r="C39" s="8" t="str">
        <f t="shared" si="2"/>
        <v>MIR</v>
      </c>
      <c r="D39" s="8" t="str">
        <f>IF(F39="","",INDEX([2]B!$I$2:$I$112,MATCH(F39,[2]B!$K$2:$K$112,0)))</f>
        <v>1. Gobierno</v>
      </c>
      <c r="E39" s="8" t="str">
        <f>IF(F39="","",INDEX([2]B!$J$2:$J$112,MATCH(F39,[2]B!$K$2:$K$112,0)))</f>
        <v>1.8. Otros servicios generales</v>
      </c>
      <c r="F39" s="7" t="s">
        <v>130</v>
      </c>
      <c r="G39" s="7" t="s">
        <v>27</v>
      </c>
      <c r="H39" s="9" t="s">
        <v>180</v>
      </c>
      <c r="I39" s="7" t="s">
        <v>181</v>
      </c>
      <c r="J39" s="7" t="s">
        <v>182</v>
      </c>
      <c r="K39" s="7" t="s">
        <v>183</v>
      </c>
      <c r="L39" s="7">
        <v>48</v>
      </c>
      <c r="M39" s="7">
        <v>60</v>
      </c>
      <c r="N39" s="7" t="s">
        <v>45</v>
      </c>
      <c r="O39" s="7" t="s">
        <v>35</v>
      </c>
      <c r="P39" s="10"/>
      <c r="Q39" s="10"/>
      <c r="R39" s="10"/>
      <c r="S39" s="10"/>
      <c r="T39" s="10"/>
      <c r="U39" s="10"/>
      <c r="V39" s="10"/>
      <c r="W39" s="10"/>
      <c r="X39" s="10"/>
      <c r="Y39" s="5">
        <f t="shared" si="3"/>
        <v>0</v>
      </c>
      <c r="Z39" s="5">
        <f t="shared" si="4"/>
        <v>0</v>
      </c>
      <c r="AA39" s="5">
        <f t="shared" si="5"/>
        <v>0</v>
      </c>
      <c r="AB39" s="5">
        <f t="shared" si="6"/>
        <v>1</v>
      </c>
      <c r="AC39" s="11">
        <f t="shared" si="7"/>
        <v>0</v>
      </c>
    </row>
    <row r="40" spans="1:29" x14ac:dyDescent="0.25">
      <c r="A40" s="6">
        <f t="shared" si="8"/>
        <v>38</v>
      </c>
      <c r="B40" s="7" t="s">
        <v>184</v>
      </c>
      <c r="C40" s="8" t="str">
        <f t="shared" si="2"/>
        <v>MIR</v>
      </c>
      <c r="D40" s="8" t="str">
        <f>IF(F40="","",INDEX([2]B!$I$2:$I$112,MATCH(F40,[2]B!$K$2:$K$112,0)))</f>
        <v>1. Gobierno</v>
      </c>
      <c r="E40" s="8" t="str">
        <f>IF(F40="","",INDEX([2]B!$J$2:$J$112,MATCH(F40,[2]B!$K$2:$K$112,0)))</f>
        <v>1.2. Justicia</v>
      </c>
      <c r="F40" s="7" t="s">
        <v>185</v>
      </c>
      <c r="G40" s="7" t="s">
        <v>24</v>
      </c>
      <c r="H40" s="9" t="s">
        <v>186</v>
      </c>
      <c r="I40" s="7" t="s">
        <v>187</v>
      </c>
      <c r="J40" s="7" t="s">
        <v>188</v>
      </c>
      <c r="K40" s="7" t="s">
        <v>189</v>
      </c>
      <c r="L40" s="7">
        <v>90</v>
      </c>
      <c r="M40" s="7">
        <v>100</v>
      </c>
      <c r="N40" s="7" t="s">
        <v>34</v>
      </c>
      <c r="O40" s="7" t="s">
        <v>35</v>
      </c>
      <c r="P40" s="10"/>
      <c r="Q40" s="10"/>
      <c r="R40" s="10"/>
      <c r="S40" s="10"/>
      <c r="T40" s="10"/>
      <c r="U40" s="10"/>
      <c r="V40" s="10"/>
      <c r="W40" s="10"/>
      <c r="X40" s="10"/>
      <c r="Y40" s="5">
        <f t="shared" si="3"/>
        <v>1</v>
      </c>
      <c r="Z40" s="5">
        <f t="shared" si="4"/>
        <v>0</v>
      </c>
      <c r="AA40" s="5">
        <f t="shared" si="5"/>
        <v>0</v>
      </c>
      <c r="AB40" s="5">
        <f t="shared" si="6"/>
        <v>0</v>
      </c>
      <c r="AC40" s="11">
        <f t="shared" si="7"/>
        <v>0</v>
      </c>
    </row>
    <row r="41" spans="1:29" x14ac:dyDescent="0.25">
      <c r="A41" s="6">
        <f t="shared" si="8"/>
        <v>39</v>
      </c>
      <c r="B41" s="7" t="s">
        <v>184</v>
      </c>
      <c r="C41" s="8" t="str">
        <f t="shared" si="2"/>
        <v>MIR</v>
      </c>
      <c r="D41" s="8" t="str">
        <f>IF(F41="","",INDEX([2]B!$I$2:$I$112,MATCH(F41,[2]B!$K$2:$K$112,0)))</f>
        <v>1. Gobierno</v>
      </c>
      <c r="E41" s="8" t="str">
        <f>IF(F41="","",INDEX([2]B!$J$2:$J$112,MATCH(F41,[2]B!$K$2:$K$112,0)))</f>
        <v>1.2. Justicia</v>
      </c>
      <c r="F41" s="7" t="s">
        <v>185</v>
      </c>
      <c r="G41" s="7" t="s">
        <v>36</v>
      </c>
      <c r="H41" s="9" t="s">
        <v>190</v>
      </c>
      <c r="I41" s="7" t="s">
        <v>191</v>
      </c>
      <c r="J41" s="7" t="s">
        <v>192</v>
      </c>
      <c r="K41" s="7" t="s">
        <v>193</v>
      </c>
      <c r="L41" s="7">
        <v>1</v>
      </c>
      <c r="M41" s="7">
        <v>1</v>
      </c>
      <c r="N41" s="7" t="s">
        <v>34</v>
      </c>
      <c r="O41" s="7" t="s">
        <v>143</v>
      </c>
      <c r="P41" s="10"/>
      <c r="Q41" s="10"/>
      <c r="R41" s="10"/>
      <c r="S41" s="10"/>
      <c r="T41" s="10"/>
      <c r="U41" s="10"/>
      <c r="V41" s="10"/>
      <c r="W41" s="10"/>
      <c r="X41" s="10"/>
      <c r="Y41" s="5">
        <f t="shared" si="3"/>
        <v>0</v>
      </c>
      <c r="Z41" s="5">
        <f t="shared" si="4"/>
        <v>1</v>
      </c>
      <c r="AA41" s="5">
        <f t="shared" si="5"/>
        <v>0</v>
      </c>
      <c r="AB41" s="5">
        <f t="shared" si="6"/>
        <v>0</v>
      </c>
      <c r="AC41" s="11">
        <f t="shared" si="7"/>
        <v>0</v>
      </c>
    </row>
    <row r="42" spans="1:29" x14ac:dyDescent="0.25">
      <c r="A42" s="6">
        <f t="shared" si="8"/>
        <v>40</v>
      </c>
      <c r="B42" s="7" t="s">
        <v>184</v>
      </c>
      <c r="C42" s="8" t="str">
        <f t="shared" si="2"/>
        <v>MIR</v>
      </c>
      <c r="D42" s="8" t="str">
        <f>IF(F42="","",INDEX([2]B!$I$2:$I$112,MATCH(F42,[2]B!$K$2:$K$112,0)))</f>
        <v>1. Gobierno</v>
      </c>
      <c r="E42" s="8" t="str">
        <f>IF(F42="","",INDEX([2]B!$J$2:$J$112,MATCH(F42,[2]B!$K$2:$K$112,0)))</f>
        <v>1.2. Justicia</v>
      </c>
      <c r="F42" s="7" t="s">
        <v>185</v>
      </c>
      <c r="G42" s="7" t="s">
        <v>26</v>
      </c>
      <c r="H42" s="9" t="s">
        <v>194</v>
      </c>
      <c r="I42" s="7" t="s">
        <v>195</v>
      </c>
      <c r="J42" s="7" t="s">
        <v>196</v>
      </c>
      <c r="K42" s="7" t="s">
        <v>197</v>
      </c>
      <c r="L42" s="7">
        <v>1</v>
      </c>
      <c r="M42" s="7">
        <v>1</v>
      </c>
      <c r="N42" s="7" t="s">
        <v>45</v>
      </c>
      <c r="O42" s="7" t="s">
        <v>143</v>
      </c>
      <c r="P42" s="10">
        <v>5049924.88</v>
      </c>
      <c r="Q42" s="10">
        <v>107918.5</v>
      </c>
      <c r="R42" s="10"/>
      <c r="S42" s="10"/>
      <c r="T42" s="10">
        <v>5050</v>
      </c>
      <c r="U42" s="10"/>
      <c r="V42" s="10"/>
      <c r="W42" s="10"/>
      <c r="X42" s="10"/>
      <c r="Y42" s="5">
        <f t="shared" si="3"/>
        <v>0</v>
      </c>
      <c r="Z42" s="5">
        <f t="shared" si="4"/>
        <v>0</v>
      </c>
      <c r="AA42" s="5">
        <f t="shared" si="5"/>
        <v>1</v>
      </c>
      <c r="AB42" s="5">
        <f t="shared" si="6"/>
        <v>0</v>
      </c>
      <c r="AC42" s="11">
        <f t="shared" si="7"/>
        <v>5162893.38</v>
      </c>
    </row>
    <row r="43" spans="1:29" x14ac:dyDescent="0.25">
      <c r="A43" s="6">
        <f t="shared" si="8"/>
        <v>41</v>
      </c>
      <c r="B43" s="7" t="s">
        <v>184</v>
      </c>
      <c r="C43" s="8" t="str">
        <f t="shared" si="2"/>
        <v>MIR</v>
      </c>
      <c r="D43" s="8" t="str">
        <f>IF(F43="","",INDEX([2]B!$I$2:$I$112,MATCH(F43,[2]B!$K$2:$K$112,0)))</f>
        <v>1. Gobierno</v>
      </c>
      <c r="E43" s="8" t="str">
        <f>IF(F43="","",INDEX([2]B!$J$2:$J$112,MATCH(F43,[2]B!$K$2:$K$112,0)))</f>
        <v>1.2. Justicia</v>
      </c>
      <c r="F43" s="7" t="s">
        <v>185</v>
      </c>
      <c r="G43" s="7" t="s">
        <v>27</v>
      </c>
      <c r="H43" s="9" t="s">
        <v>198</v>
      </c>
      <c r="I43" s="7" t="s">
        <v>199</v>
      </c>
      <c r="J43" s="7" t="s">
        <v>200</v>
      </c>
      <c r="K43" s="7" t="s">
        <v>189</v>
      </c>
      <c r="L43" s="7">
        <v>90</v>
      </c>
      <c r="M43" s="7">
        <v>100</v>
      </c>
      <c r="N43" s="7" t="s">
        <v>45</v>
      </c>
      <c r="O43" s="7" t="s">
        <v>35</v>
      </c>
      <c r="P43" s="10"/>
      <c r="Q43" s="10"/>
      <c r="R43" s="10"/>
      <c r="S43" s="10"/>
      <c r="T43" s="10"/>
      <c r="U43" s="10"/>
      <c r="V43" s="10"/>
      <c r="W43" s="10"/>
      <c r="X43" s="10"/>
      <c r="Y43" s="5">
        <f t="shared" si="3"/>
        <v>0</v>
      </c>
      <c r="Z43" s="5">
        <f t="shared" si="4"/>
        <v>0</v>
      </c>
      <c r="AA43" s="5">
        <f t="shared" si="5"/>
        <v>0</v>
      </c>
      <c r="AB43" s="5">
        <f t="shared" si="6"/>
        <v>1</v>
      </c>
      <c r="AC43" s="11">
        <f t="shared" si="7"/>
        <v>0</v>
      </c>
    </row>
    <row r="44" spans="1:29" x14ac:dyDescent="0.25">
      <c r="A44" s="6">
        <f t="shared" si="8"/>
        <v>42</v>
      </c>
      <c r="B44" s="7" t="s">
        <v>184</v>
      </c>
      <c r="C44" s="8" t="str">
        <f t="shared" si="2"/>
        <v>MIR</v>
      </c>
      <c r="D44" s="8" t="str">
        <f>IF(F44="","",INDEX([2]B!$I$2:$I$112,MATCH(F44,[2]B!$K$2:$K$112,0)))</f>
        <v>1. Gobierno</v>
      </c>
      <c r="E44" s="8" t="str">
        <f>IF(F44="","",INDEX([2]B!$J$2:$J$112,MATCH(F44,[2]B!$K$2:$K$112,0)))</f>
        <v>1.2. Justicia</v>
      </c>
      <c r="F44" s="7" t="s">
        <v>185</v>
      </c>
      <c r="G44" s="7" t="s">
        <v>27</v>
      </c>
      <c r="H44" s="9" t="s">
        <v>201</v>
      </c>
      <c r="I44" s="7" t="s">
        <v>199</v>
      </c>
      <c r="J44" s="7" t="s">
        <v>202</v>
      </c>
      <c r="K44" s="7" t="s">
        <v>203</v>
      </c>
      <c r="L44" s="7">
        <v>90</v>
      </c>
      <c r="M44" s="7">
        <v>100</v>
      </c>
      <c r="N44" s="7" t="s">
        <v>45</v>
      </c>
      <c r="O44" s="7" t="s">
        <v>35</v>
      </c>
      <c r="P44" s="10"/>
      <c r="Q44" s="10"/>
      <c r="R44" s="10"/>
      <c r="S44" s="10"/>
      <c r="T44" s="10"/>
      <c r="U44" s="10"/>
      <c r="V44" s="10"/>
      <c r="W44" s="10"/>
      <c r="X44" s="10"/>
      <c r="Y44" s="5">
        <f t="shared" si="3"/>
        <v>0</v>
      </c>
      <c r="Z44" s="5">
        <f t="shared" si="4"/>
        <v>0</v>
      </c>
      <c r="AA44" s="5">
        <f t="shared" si="5"/>
        <v>0</v>
      </c>
      <c r="AB44" s="5">
        <f t="shared" si="6"/>
        <v>1</v>
      </c>
      <c r="AC44" s="11">
        <f t="shared" si="7"/>
        <v>0</v>
      </c>
    </row>
    <row r="45" spans="1:29" x14ac:dyDescent="0.25">
      <c r="A45" s="6">
        <f t="shared" si="8"/>
        <v>43</v>
      </c>
      <c r="B45" s="7" t="s">
        <v>204</v>
      </c>
      <c r="C45" s="8" t="str">
        <f t="shared" si="2"/>
        <v>MIR</v>
      </c>
      <c r="D45" s="8" t="str">
        <f>IF(F45="","",INDEX([2]B!$I$2:$I$112,MATCH(F45,[2]B!$K$2:$K$112,0)))</f>
        <v>1. Gobierno</v>
      </c>
      <c r="E45" s="8" t="str">
        <f>IF(F45="","",INDEX([2]B!$J$2:$J$112,MATCH(F45,[2]B!$K$2:$K$112,0)))</f>
        <v>1.1. Legislación</v>
      </c>
      <c r="F45" s="7" t="s">
        <v>205</v>
      </c>
      <c r="G45" s="7" t="s">
        <v>24</v>
      </c>
      <c r="H45" s="9" t="s">
        <v>206</v>
      </c>
      <c r="I45" s="7" t="s">
        <v>207</v>
      </c>
      <c r="J45" s="7" t="s">
        <v>208</v>
      </c>
      <c r="K45" s="7" t="s">
        <v>209</v>
      </c>
      <c r="L45" s="7">
        <v>50</v>
      </c>
      <c r="M45" s="7">
        <v>100</v>
      </c>
      <c r="N45" s="7" t="s">
        <v>34</v>
      </c>
      <c r="O45" s="7" t="s">
        <v>35</v>
      </c>
      <c r="P45" s="10"/>
      <c r="Q45" s="10"/>
      <c r="R45" s="10"/>
      <c r="S45" s="10"/>
      <c r="T45" s="10"/>
      <c r="U45" s="10"/>
      <c r="V45" s="10"/>
      <c r="W45" s="10"/>
      <c r="X45" s="10"/>
      <c r="Y45" s="5">
        <f t="shared" si="3"/>
        <v>1</v>
      </c>
      <c r="Z45" s="5">
        <f t="shared" si="4"/>
        <v>0</v>
      </c>
      <c r="AA45" s="5">
        <f t="shared" si="5"/>
        <v>0</v>
      </c>
      <c r="AB45" s="5">
        <f t="shared" si="6"/>
        <v>0</v>
      </c>
      <c r="AC45" s="11">
        <f t="shared" si="7"/>
        <v>0</v>
      </c>
    </row>
    <row r="46" spans="1:29" x14ac:dyDescent="0.25">
      <c r="A46" s="6">
        <f t="shared" si="8"/>
        <v>44</v>
      </c>
      <c r="B46" s="7" t="s">
        <v>204</v>
      </c>
      <c r="C46" s="8" t="str">
        <f t="shared" si="2"/>
        <v>MIR</v>
      </c>
      <c r="D46" s="8" t="str">
        <f>IF(F46="","",INDEX([2]B!$I$2:$I$112,MATCH(F46,[2]B!$K$2:$K$112,0)))</f>
        <v>1. Gobierno</v>
      </c>
      <c r="E46" s="8" t="str">
        <f>IF(F46="","",INDEX([2]B!$J$2:$J$112,MATCH(F46,[2]B!$K$2:$K$112,0)))</f>
        <v>1.1. Legislación</v>
      </c>
      <c r="F46" s="7" t="s">
        <v>205</v>
      </c>
      <c r="G46" s="7" t="s">
        <v>36</v>
      </c>
      <c r="H46" s="9" t="s">
        <v>210</v>
      </c>
      <c r="I46" s="7" t="s">
        <v>211</v>
      </c>
      <c r="J46" s="7" t="s">
        <v>212</v>
      </c>
      <c r="K46" s="7" t="s">
        <v>213</v>
      </c>
      <c r="L46" s="7">
        <v>90</v>
      </c>
      <c r="M46" s="7">
        <v>100</v>
      </c>
      <c r="N46" s="7" t="s">
        <v>34</v>
      </c>
      <c r="O46" s="7" t="s">
        <v>35</v>
      </c>
      <c r="P46" s="10"/>
      <c r="Q46" s="10"/>
      <c r="R46" s="10"/>
      <c r="S46" s="10"/>
      <c r="T46" s="10"/>
      <c r="U46" s="10"/>
      <c r="V46" s="10"/>
      <c r="W46" s="10"/>
      <c r="X46" s="10"/>
      <c r="Y46" s="5">
        <f t="shared" si="3"/>
        <v>0</v>
      </c>
      <c r="Z46" s="5">
        <f t="shared" si="4"/>
        <v>1</v>
      </c>
      <c r="AA46" s="5">
        <f t="shared" si="5"/>
        <v>0</v>
      </c>
      <c r="AB46" s="5">
        <f t="shared" si="6"/>
        <v>0</v>
      </c>
      <c r="AC46" s="11">
        <f t="shared" si="7"/>
        <v>0</v>
      </c>
    </row>
    <row r="47" spans="1:29" x14ac:dyDescent="0.25">
      <c r="A47" s="6">
        <f t="shared" si="8"/>
        <v>45</v>
      </c>
      <c r="B47" s="7" t="s">
        <v>204</v>
      </c>
      <c r="C47" s="8" t="str">
        <f t="shared" si="2"/>
        <v>MIR</v>
      </c>
      <c r="D47" s="8" t="str">
        <f>IF(F47="","",INDEX([2]B!$I$2:$I$112,MATCH(F47,[2]B!$K$2:$K$112,0)))</f>
        <v>1. Gobierno</v>
      </c>
      <c r="E47" s="8" t="str">
        <f>IF(F47="","",INDEX([2]B!$J$2:$J$112,MATCH(F47,[2]B!$K$2:$K$112,0)))</f>
        <v>1.1. Legislación</v>
      </c>
      <c r="F47" s="7" t="s">
        <v>205</v>
      </c>
      <c r="G47" s="7" t="s">
        <v>26</v>
      </c>
      <c r="H47" s="9" t="s">
        <v>214</v>
      </c>
      <c r="I47" s="7" t="s">
        <v>215</v>
      </c>
      <c r="J47" s="7" t="s">
        <v>216</v>
      </c>
      <c r="K47" s="7" t="s">
        <v>217</v>
      </c>
      <c r="L47" s="7">
        <v>0</v>
      </c>
      <c r="M47" s="7">
        <v>0</v>
      </c>
      <c r="N47" s="7" t="s">
        <v>45</v>
      </c>
      <c r="O47" s="7" t="s">
        <v>143</v>
      </c>
      <c r="P47" s="10">
        <v>7551922.5599999996</v>
      </c>
      <c r="Q47" s="10">
        <v>335495</v>
      </c>
      <c r="R47" s="10">
        <v>185725</v>
      </c>
      <c r="S47" s="10"/>
      <c r="T47" s="10">
        <v>50500</v>
      </c>
      <c r="U47" s="10"/>
      <c r="V47" s="10"/>
      <c r="W47" s="10"/>
      <c r="X47" s="10"/>
      <c r="Y47" s="5">
        <f t="shared" si="3"/>
        <v>0</v>
      </c>
      <c r="Z47" s="5">
        <f t="shared" si="4"/>
        <v>0</v>
      </c>
      <c r="AA47" s="5">
        <f t="shared" si="5"/>
        <v>1</v>
      </c>
      <c r="AB47" s="5">
        <f t="shared" si="6"/>
        <v>0</v>
      </c>
      <c r="AC47" s="11">
        <f t="shared" si="7"/>
        <v>8123642.5599999996</v>
      </c>
    </row>
    <row r="48" spans="1:29" x14ac:dyDescent="0.25">
      <c r="A48" s="6">
        <f t="shared" si="8"/>
        <v>46</v>
      </c>
      <c r="B48" s="7" t="s">
        <v>204</v>
      </c>
      <c r="C48" s="8" t="str">
        <f t="shared" si="2"/>
        <v>MIR</v>
      </c>
      <c r="D48" s="8" t="str">
        <f>IF(F48="","",INDEX([2]B!$I$2:$I$112,MATCH(F48,[2]B!$K$2:$K$112,0)))</f>
        <v>1. Gobierno</v>
      </c>
      <c r="E48" s="8" t="str">
        <f>IF(F48="","",INDEX([2]B!$J$2:$J$112,MATCH(F48,[2]B!$K$2:$K$112,0)))</f>
        <v>1.1. Legislación</v>
      </c>
      <c r="F48" s="7" t="s">
        <v>205</v>
      </c>
      <c r="G48" s="7" t="s">
        <v>27</v>
      </c>
      <c r="H48" s="9" t="s">
        <v>218</v>
      </c>
      <c r="I48" s="7" t="s">
        <v>219</v>
      </c>
      <c r="J48" s="7" t="s">
        <v>220</v>
      </c>
      <c r="K48" s="7" t="s">
        <v>213</v>
      </c>
      <c r="L48" s="7">
        <v>90</v>
      </c>
      <c r="M48" s="7">
        <v>100</v>
      </c>
      <c r="N48" s="7" t="s">
        <v>45</v>
      </c>
      <c r="O48" s="7" t="s">
        <v>35</v>
      </c>
      <c r="P48" s="10"/>
      <c r="Q48" s="10"/>
      <c r="R48" s="10"/>
      <c r="S48" s="10"/>
      <c r="T48" s="10"/>
      <c r="U48" s="10"/>
      <c r="V48" s="10"/>
      <c r="W48" s="10"/>
      <c r="X48" s="10"/>
      <c r="Y48" s="5">
        <f t="shared" si="3"/>
        <v>0</v>
      </c>
      <c r="Z48" s="5">
        <f t="shared" si="4"/>
        <v>0</v>
      </c>
      <c r="AA48" s="5">
        <f t="shared" si="5"/>
        <v>0</v>
      </c>
      <c r="AB48" s="5">
        <f t="shared" si="6"/>
        <v>1</v>
      </c>
      <c r="AC48" s="11">
        <f t="shared" si="7"/>
        <v>0</v>
      </c>
    </row>
    <row r="49" spans="1:29" x14ac:dyDescent="0.25">
      <c r="A49" s="6">
        <f t="shared" si="8"/>
        <v>47</v>
      </c>
      <c r="B49" s="7" t="s">
        <v>204</v>
      </c>
      <c r="C49" s="8" t="str">
        <f t="shared" si="2"/>
        <v>MIR</v>
      </c>
      <c r="D49" s="8" t="str">
        <f>IF(F49="","",INDEX([2]B!$I$2:$I$112,MATCH(F49,[2]B!$K$2:$K$112,0)))</f>
        <v>1. Gobierno</v>
      </c>
      <c r="E49" s="8" t="str">
        <f>IF(F49="","",INDEX([2]B!$J$2:$J$112,MATCH(F49,[2]B!$K$2:$K$112,0)))</f>
        <v>1.1. Legislación</v>
      </c>
      <c r="F49" s="7" t="s">
        <v>205</v>
      </c>
      <c r="G49" s="7" t="s">
        <v>26</v>
      </c>
      <c r="H49" s="9" t="s">
        <v>221</v>
      </c>
      <c r="I49" s="7" t="s">
        <v>222</v>
      </c>
      <c r="J49" s="7" t="s">
        <v>223</v>
      </c>
      <c r="K49" s="7" t="s">
        <v>224</v>
      </c>
      <c r="L49" s="7">
        <v>0</v>
      </c>
      <c r="M49" s="7">
        <v>0</v>
      </c>
      <c r="N49" s="7" t="s">
        <v>45</v>
      </c>
      <c r="O49" s="7" t="s">
        <v>35</v>
      </c>
      <c r="P49" s="10">
        <v>30643996.949999999</v>
      </c>
      <c r="Q49" s="10">
        <v>67470</v>
      </c>
      <c r="R49" s="10">
        <v>161060</v>
      </c>
      <c r="S49" s="10"/>
      <c r="T49" s="10">
        <v>45450</v>
      </c>
      <c r="U49" s="10"/>
      <c r="V49" s="10"/>
      <c r="W49" s="10"/>
      <c r="X49" s="10"/>
      <c r="Y49" s="5">
        <f t="shared" si="3"/>
        <v>0</v>
      </c>
      <c r="Z49" s="5">
        <f t="shared" si="4"/>
        <v>0</v>
      </c>
      <c r="AA49" s="5">
        <f t="shared" si="5"/>
        <v>1</v>
      </c>
      <c r="AB49" s="5">
        <f t="shared" si="6"/>
        <v>0</v>
      </c>
      <c r="AC49" s="11">
        <f t="shared" si="7"/>
        <v>30917976.949999999</v>
      </c>
    </row>
    <row r="50" spans="1:29" x14ac:dyDescent="0.25">
      <c r="A50" s="6">
        <f t="shared" si="8"/>
        <v>48</v>
      </c>
      <c r="B50" s="7" t="s">
        <v>204</v>
      </c>
      <c r="C50" s="8" t="str">
        <f t="shared" si="2"/>
        <v>MIR</v>
      </c>
      <c r="D50" s="8" t="str">
        <f>IF(F50="","",INDEX([2]B!$I$2:$I$112,MATCH(F50,[2]B!$K$2:$K$112,0)))</f>
        <v>1. Gobierno</v>
      </c>
      <c r="E50" s="8" t="str">
        <f>IF(F50="","",INDEX([2]B!$J$2:$J$112,MATCH(F50,[2]B!$K$2:$K$112,0)))</f>
        <v>1.1. Legislación</v>
      </c>
      <c r="F50" s="7" t="s">
        <v>205</v>
      </c>
      <c r="G50" s="7" t="s">
        <v>27</v>
      </c>
      <c r="H50" s="9" t="s">
        <v>225</v>
      </c>
      <c r="I50" s="7" t="s">
        <v>226</v>
      </c>
      <c r="J50" s="7" t="s">
        <v>227</v>
      </c>
      <c r="K50" s="7" t="s">
        <v>213</v>
      </c>
      <c r="L50" s="7">
        <v>90</v>
      </c>
      <c r="M50" s="7">
        <v>100</v>
      </c>
      <c r="N50" s="7" t="s">
        <v>45</v>
      </c>
      <c r="O50" s="7" t="s">
        <v>35</v>
      </c>
      <c r="P50" s="10"/>
      <c r="Q50" s="10"/>
      <c r="R50" s="10"/>
      <c r="S50" s="10"/>
      <c r="T50" s="10"/>
      <c r="U50" s="10"/>
      <c r="V50" s="10"/>
      <c r="W50" s="10"/>
      <c r="X50" s="10"/>
      <c r="Y50" s="5">
        <f t="shared" si="3"/>
        <v>0</v>
      </c>
      <c r="Z50" s="5">
        <f t="shared" si="4"/>
        <v>0</v>
      </c>
      <c r="AA50" s="5">
        <f t="shared" si="5"/>
        <v>0</v>
      </c>
      <c r="AB50" s="5">
        <f t="shared" si="6"/>
        <v>1</v>
      </c>
      <c r="AC50" s="11">
        <f t="shared" si="7"/>
        <v>0</v>
      </c>
    </row>
    <row r="51" spans="1:29" x14ac:dyDescent="0.25">
      <c r="A51" s="6">
        <f t="shared" si="8"/>
        <v>49</v>
      </c>
      <c r="B51" s="7" t="s">
        <v>228</v>
      </c>
      <c r="C51" s="8" t="str">
        <f t="shared" si="2"/>
        <v>MIR</v>
      </c>
      <c r="D51" s="8" t="str">
        <f>IF(F51="","",INDEX([2]B!$I$2:$I$112,MATCH(F51,[2]B!$K$2:$K$112,0)))</f>
        <v>1. Gobierno</v>
      </c>
      <c r="E51" s="8" t="str">
        <f>IF(F51="","",INDEX([2]B!$J$2:$J$112,MATCH(F51,[2]B!$K$2:$K$112,0)))</f>
        <v>1.7. Asuntos de orden público y seguridad interior</v>
      </c>
      <c r="F51" s="7" t="s">
        <v>229</v>
      </c>
      <c r="G51" s="7" t="s">
        <v>24</v>
      </c>
      <c r="H51" s="9" t="s">
        <v>230</v>
      </c>
      <c r="I51" s="7" t="s">
        <v>231</v>
      </c>
      <c r="J51" s="7" t="s">
        <v>232</v>
      </c>
      <c r="K51" s="7" t="s">
        <v>233</v>
      </c>
      <c r="L51" s="7">
        <v>100</v>
      </c>
      <c r="M51" s="7">
        <v>100</v>
      </c>
      <c r="N51" s="7" t="s">
        <v>34</v>
      </c>
      <c r="O51" s="7" t="s">
        <v>35</v>
      </c>
      <c r="P51" s="10"/>
      <c r="Q51" s="10"/>
      <c r="R51" s="10"/>
      <c r="S51" s="10"/>
      <c r="T51" s="10"/>
      <c r="U51" s="10"/>
      <c r="V51" s="10"/>
      <c r="W51" s="10"/>
      <c r="X51" s="10"/>
      <c r="Y51" s="5">
        <f t="shared" si="3"/>
        <v>1</v>
      </c>
      <c r="Z51" s="5">
        <f t="shared" si="4"/>
        <v>0</v>
      </c>
      <c r="AA51" s="5">
        <f t="shared" si="5"/>
        <v>0</v>
      </c>
      <c r="AB51" s="5">
        <f t="shared" si="6"/>
        <v>0</v>
      </c>
      <c r="AC51" s="11">
        <f t="shared" si="7"/>
        <v>0</v>
      </c>
    </row>
    <row r="52" spans="1:29" x14ac:dyDescent="0.25">
      <c r="A52" s="6">
        <f t="shared" si="8"/>
        <v>50</v>
      </c>
      <c r="B52" s="7" t="s">
        <v>228</v>
      </c>
      <c r="C52" s="8" t="str">
        <f t="shared" si="2"/>
        <v>MIR</v>
      </c>
      <c r="D52" s="8" t="str">
        <f>IF(F52="","",INDEX([2]B!$I$2:$I$112,MATCH(F52,[2]B!$K$2:$K$112,0)))</f>
        <v>1. Gobierno</v>
      </c>
      <c r="E52" s="8" t="str">
        <f>IF(F52="","",INDEX([2]B!$J$2:$J$112,MATCH(F52,[2]B!$K$2:$K$112,0)))</f>
        <v>1.7. Asuntos de orden público y seguridad interior</v>
      </c>
      <c r="F52" s="7" t="s">
        <v>229</v>
      </c>
      <c r="G52" s="7" t="s">
        <v>36</v>
      </c>
      <c r="H52" s="9" t="s">
        <v>234</v>
      </c>
      <c r="I52" s="7" t="s">
        <v>235</v>
      </c>
      <c r="J52" s="7" t="s">
        <v>236</v>
      </c>
      <c r="K52" s="7" t="s">
        <v>237</v>
      </c>
      <c r="L52" s="7">
        <v>95</v>
      </c>
      <c r="M52" s="7">
        <v>100</v>
      </c>
      <c r="N52" s="7" t="s">
        <v>34</v>
      </c>
      <c r="O52" s="7" t="s">
        <v>35</v>
      </c>
      <c r="P52" s="10"/>
      <c r="Q52" s="10"/>
      <c r="R52" s="10"/>
      <c r="S52" s="10"/>
      <c r="T52" s="10"/>
      <c r="U52" s="10"/>
      <c r="V52" s="10"/>
      <c r="W52" s="10"/>
      <c r="X52" s="10"/>
      <c r="Y52" s="5">
        <f t="shared" si="3"/>
        <v>0</v>
      </c>
      <c r="Z52" s="5">
        <f t="shared" si="4"/>
        <v>1</v>
      </c>
      <c r="AA52" s="5">
        <f t="shared" si="5"/>
        <v>0</v>
      </c>
      <c r="AB52" s="5">
        <f t="shared" si="6"/>
        <v>0</v>
      </c>
      <c r="AC52" s="11">
        <f t="shared" si="7"/>
        <v>0</v>
      </c>
    </row>
    <row r="53" spans="1:29" x14ac:dyDescent="0.25">
      <c r="A53" s="6">
        <f t="shared" si="8"/>
        <v>51</v>
      </c>
      <c r="B53" s="7" t="s">
        <v>228</v>
      </c>
      <c r="C53" s="8" t="str">
        <f t="shared" si="2"/>
        <v>MIR</v>
      </c>
      <c r="D53" s="8" t="str">
        <f>IF(F53="","",INDEX([2]B!$I$2:$I$112,MATCH(F53,[2]B!$K$2:$K$112,0)))</f>
        <v>1. Gobierno</v>
      </c>
      <c r="E53" s="8" t="str">
        <f>IF(F53="","",INDEX([2]B!$J$2:$J$112,MATCH(F53,[2]B!$K$2:$K$112,0)))</f>
        <v>1.7. Asuntos de orden público y seguridad interior</v>
      </c>
      <c r="F53" s="7" t="s">
        <v>229</v>
      </c>
      <c r="G53" s="7" t="s">
        <v>26</v>
      </c>
      <c r="H53" s="9" t="s">
        <v>238</v>
      </c>
      <c r="I53" s="7" t="s">
        <v>239</v>
      </c>
      <c r="J53" s="7" t="s">
        <v>240</v>
      </c>
      <c r="K53" s="7" t="s">
        <v>241</v>
      </c>
      <c r="L53" s="7">
        <v>95</v>
      </c>
      <c r="M53" s="7">
        <v>100</v>
      </c>
      <c r="N53" s="7" t="s">
        <v>45</v>
      </c>
      <c r="O53" s="7" t="s">
        <v>46</v>
      </c>
      <c r="P53" s="10">
        <v>26934444.16</v>
      </c>
      <c r="Q53" s="10">
        <v>4126326.73</v>
      </c>
      <c r="R53" s="10">
        <v>435435</v>
      </c>
      <c r="S53" s="10"/>
      <c r="T53" s="10">
        <v>229775</v>
      </c>
      <c r="U53" s="10"/>
      <c r="V53" s="10"/>
      <c r="W53" s="10"/>
      <c r="X53" s="10"/>
      <c r="Y53" s="5">
        <f t="shared" si="3"/>
        <v>0</v>
      </c>
      <c r="Z53" s="5">
        <f t="shared" si="4"/>
        <v>0</v>
      </c>
      <c r="AA53" s="5">
        <f t="shared" si="5"/>
        <v>1</v>
      </c>
      <c r="AB53" s="5">
        <f t="shared" si="6"/>
        <v>0</v>
      </c>
      <c r="AC53" s="11">
        <f t="shared" si="7"/>
        <v>31725980.890000001</v>
      </c>
    </row>
    <row r="54" spans="1:29" x14ac:dyDescent="0.25">
      <c r="A54" s="6">
        <f t="shared" si="8"/>
        <v>52</v>
      </c>
      <c r="B54" s="7" t="s">
        <v>228</v>
      </c>
      <c r="C54" s="8" t="str">
        <f t="shared" si="2"/>
        <v>MIR</v>
      </c>
      <c r="D54" s="8" t="str">
        <f>IF(F54="","",INDEX([2]B!$I$2:$I$112,MATCH(F54,[2]B!$K$2:$K$112,0)))</f>
        <v>1. Gobierno</v>
      </c>
      <c r="E54" s="8" t="str">
        <f>IF(F54="","",INDEX([2]B!$J$2:$J$112,MATCH(F54,[2]B!$K$2:$K$112,0)))</f>
        <v>1.7. Asuntos de orden público y seguridad interior</v>
      </c>
      <c r="F54" s="7" t="s">
        <v>229</v>
      </c>
      <c r="G54" s="7" t="s">
        <v>27</v>
      </c>
      <c r="H54" s="9" t="s">
        <v>242</v>
      </c>
      <c r="I54" s="7" t="s">
        <v>243</v>
      </c>
      <c r="J54" s="7" t="s">
        <v>244</v>
      </c>
      <c r="K54" s="7" t="s">
        <v>245</v>
      </c>
      <c r="L54" s="7">
        <v>95</v>
      </c>
      <c r="M54" s="7">
        <v>100</v>
      </c>
      <c r="N54" s="7" t="s">
        <v>45</v>
      </c>
      <c r="O54" s="7" t="s">
        <v>35</v>
      </c>
      <c r="P54" s="10"/>
      <c r="Q54" s="10"/>
      <c r="R54" s="10"/>
      <c r="S54" s="10"/>
      <c r="T54" s="10"/>
      <c r="U54" s="10"/>
      <c r="V54" s="10"/>
      <c r="W54" s="10"/>
      <c r="X54" s="10"/>
      <c r="Y54" s="5">
        <f t="shared" si="3"/>
        <v>0</v>
      </c>
      <c r="Z54" s="5">
        <f t="shared" si="4"/>
        <v>0</v>
      </c>
      <c r="AA54" s="5">
        <f t="shared" si="5"/>
        <v>0</v>
      </c>
      <c r="AB54" s="5">
        <f t="shared" si="6"/>
        <v>1</v>
      </c>
      <c r="AC54" s="11">
        <f t="shared" si="7"/>
        <v>0</v>
      </c>
    </row>
    <row r="55" spans="1:29" x14ac:dyDescent="0.25">
      <c r="A55" s="6">
        <f t="shared" si="8"/>
        <v>53</v>
      </c>
      <c r="B55" s="7" t="s">
        <v>228</v>
      </c>
      <c r="C55" s="8" t="str">
        <f t="shared" si="2"/>
        <v>MIR</v>
      </c>
      <c r="D55" s="8" t="str">
        <f>IF(F55="","",INDEX([2]B!$I$2:$I$112,MATCH(F55,[2]B!$K$2:$K$112,0)))</f>
        <v>1. Gobierno</v>
      </c>
      <c r="E55" s="8" t="str">
        <f>IF(F55="","",INDEX([2]B!$J$2:$J$112,MATCH(F55,[2]B!$K$2:$K$112,0)))</f>
        <v>1.7. Asuntos de orden público y seguridad interior</v>
      </c>
      <c r="F55" s="7" t="s">
        <v>229</v>
      </c>
      <c r="G55" s="7" t="s">
        <v>27</v>
      </c>
      <c r="H55" s="9" t="s">
        <v>246</v>
      </c>
      <c r="I55" s="7" t="s">
        <v>247</v>
      </c>
      <c r="J55" s="7" t="s">
        <v>248</v>
      </c>
      <c r="K55" s="7" t="s">
        <v>249</v>
      </c>
      <c r="L55" s="7">
        <v>95</v>
      </c>
      <c r="M55" s="7">
        <v>100</v>
      </c>
      <c r="N55" s="7" t="s">
        <v>45</v>
      </c>
      <c r="O55" s="7" t="s">
        <v>35</v>
      </c>
      <c r="P55" s="10"/>
      <c r="Q55" s="10"/>
      <c r="R55" s="10"/>
      <c r="S55" s="10"/>
      <c r="T55" s="10"/>
      <c r="U55" s="10"/>
      <c r="V55" s="10"/>
      <c r="W55" s="10"/>
      <c r="X55" s="10"/>
      <c r="Y55" s="5">
        <f t="shared" si="3"/>
        <v>0</v>
      </c>
      <c r="Z55" s="5">
        <f t="shared" si="4"/>
        <v>0</v>
      </c>
      <c r="AA55" s="5">
        <f t="shared" si="5"/>
        <v>0</v>
      </c>
      <c r="AB55" s="5">
        <f t="shared" si="6"/>
        <v>1</v>
      </c>
      <c r="AC55" s="11">
        <f t="shared" si="7"/>
        <v>0</v>
      </c>
    </row>
    <row r="56" spans="1:29" x14ac:dyDescent="0.25">
      <c r="A56" s="6">
        <f t="shared" si="8"/>
        <v>54</v>
      </c>
      <c r="B56" s="7" t="s">
        <v>228</v>
      </c>
      <c r="C56" s="8" t="str">
        <f t="shared" si="2"/>
        <v>MIR</v>
      </c>
      <c r="D56" s="8" t="str">
        <f>IF(F56="","",INDEX([2]B!$I$2:$I$112,MATCH(F56,[2]B!$K$2:$K$112,0)))</f>
        <v>1. Gobierno</v>
      </c>
      <c r="E56" s="8" t="str">
        <f>IF(F56="","",INDEX([2]B!$J$2:$J$112,MATCH(F56,[2]B!$K$2:$K$112,0)))</f>
        <v>1.7. Asuntos de orden público y seguridad interior</v>
      </c>
      <c r="F56" s="7" t="s">
        <v>229</v>
      </c>
      <c r="G56" s="7" t="s">
        <v>26</v>
      </c>
      <c r="H56" s="9" t="s">
        <v>250</v>
      </c>
      <c r="I56" s="7" t="s">
        <v>251</v>
      </c>
      <c r="J56" s="7" t="s">
        <v>252</v>
      </c>
      <c r="K56" s="7" t="s">
        <v>253</v>
      </c>
      <c r="L56" s="7">
        <v>95</v>
      </c>
      <c r="M56" s="7">
        <v>100</v>
      </c>
      <c r="N56" s="7" t="s">
        <v>45</v>
      </c>
      <c r="O56" s="7" t="s">
        <v>46</v>
      </c>
      <c r="P56" s="10"/>
      <c r="Q56" s="10">
        <v>278490</v>
      </c>
      <c r="R56" s="10">
        <v>25025</v>
      </c>
      <c r="S56" s="10"/>
      <c r="T56" s="10">
        <v>5050</v>
      </c>
      <c r="U56" s="10"/>
      <c r="V56" s="10"/>
      <c r="W56" s="10"/>
      <c r="X56" s="10"/>
      <c r="Y56" s="5">
        <f t="shared" si="3"/>
        <v>0</v>
      </c>
      <c r="Z56" s="5">
        <f t="shared" si="4"/>
        <v>0</v>
      </c>
      <c r="AA56" s="5">
        <f t="shared" si="5"/>
        <v>1</v>
      </c>
      <c r="AB56" s="5">
        <f t="shared" si="6"/>
        <v>0</v>
      </c>
      <c r="AC56" s="11">
        <f t="shared" si="7"/>
        <v>308565</v>
      </c>
    </row>
    <row r="57" spans="1:29" x14ac:dyDescent="0.25">
      <c r="A57" s="6">
        <f t="shared" si="8"/>
        <v>55</v>
      </c>
      <c r="B57" s="7" t="s">
        <v>228</v>
      </c>
      <c r="C57" s="8" t="str">
        <f t="shared" si="2"/>
        <v>MIR</v>
      </c>
      <c r="D57" s="8" t="str">
        <f>IF(F57="","",INDEX([2]B!$I$2:$I$112,MATCH(F57,[2]B!$K$2:$K$112,0)))</f>
        <v>1. Gobierno</v>
      </c>
      <c r="E57" s="8" t="str">
        <f>IF(F57="","",INDEX([2]B!$J$2:$J$112,MATCH(F57,[2]B!$K$2:$K$112,0)))</f>
        <v>1.7. Asuntos de orden público y seguridad interior</v>
      </c>
      <c r="F57" s="7" t="s">
        <v>229</v>
      </c>
      <c r="G57" s="7" t="s">
        <v>27</v>
      </c>
      <c r="H57" s="9" t="s">
        <v>254</v>
      </c>
      <c r="I57" s="7" t="s">
        <v>255</v>
      </c>
      <c r="J57" s="7" t="s">
        <v>256</v>
      </c>
      <c r="K57" s="7" t="s">
        <v>257</v>
      </c>
      <c r="L57" s="7">
        <v>95</v>
      </c>
      <c r="M57" s="7">
        <v>100</v>
      </c>
      <c r="N57" s="7" t="s">
        <v>45</v>
      </c>
      <c r="O57" s="7" t="s">
        <v>35</v>
      </c>
      <c r="P57" s="10"/>
      <c r="Q57" s="10"/>
      <c r="R57" s="10"/>
      <c r="S57" s="10"/>
      <c r="T57" s="10"/>
      <c r="U57" s="10"/>
      <c r="V57" s="10"/>
      <c r="W57" s="10"/>
      <c r="X57" s="10"/>
      <c r="Y57" s="5">
        <f t="shared" si="3"/>
        <v>0</v>
      </c>
      <c r="Z57" s="5">
        <f t="shared" si="4"/>
        <v>0</v>
      </c>
      <c r="AA57" s="5">
        <f t="shared" si="5"/>
        <v>0</v>
      </c>
      <c r="AB57" s="5">
        <f t="shared" si="6"/>
        <v>1</v>
      </c>
      <c r="AC57" s="11">
        <f t="shared" si="7"/>
        <v>0</v>
      </c>
    </row>
    <row r="58" spans="1:29" x14ac:dyDescent="0.25">
      <c r="A58" s="6">
        <f t="shared" si="8"/>
        <v>56</v>
      </c>
      <c r="B58" s="7" t="s">
        <v>228</v>
      </c>
      <c r="C58" s="8" t="str">
        <f t="shared" si="2"/>
        <v>MIR</v>
      </c>
      <c r="D58" s="8" t="str">
        <f>IF(F58="","",INDEX([2]B!$I$2:$I$112,MATCH(F58,[2]B!$K$2:$K$112,0)))</f>
        <v>1. Gobierno</v>
      </c>
      <c r="E58" s="8" t="str">
        <f>IF(F58="","",INDEX([2]B!$J$2:$J$112,MATCH(F58,[2]B!$K$2:$K$112,0)))</f>
        <v>1.7. Asuntos de orden público y seguridad interior</v>
      </c>
      <c r="F58" s="7" t="s">
        <v>229</v>
      </c>
      <c r="G58" s="7" t="s">
        <v>27</v>
      </c>
      <c r="H58" s="9" t="s">
        <v>258</v>
      </c>
      <c r="I58" s="7" t="s">
        <v>259</v>
      </c>
      <c r="J58" s="7" t="s">
        <v>260</v>
      </c>
      <c r="K58" s="7" t="s">
        <v>261</v>
      </c>
      <c r="L58" s="7">
        <v>95</v>
      </c>
      <c r="M58" s="7">
        <v>100</v>
      </c>
      <c r="N58" s="7" t="s">
        <v>45</v>
      </c>
      <c r="O58" s="7" t="s">
        <v>35</v>
      </c>
      <c r="P58" s="10"/>
      <c r="Q58" s="10"/>
      <c r="R58" s="10"/>
      <c r="S58" s="10"/>
      <c r="T58" s="10"/>
      <c r="U58" s="10"/>
      <c r="V58" s="10"/>
      <c r="W58" s="10"/>
      <c r="X58" s="10"/>
      <c r="Y58" s="5">
        <f t="shared" si="3"/>
        <v>0</v>
      </c>
      <c r="Z58" s="5">
        <f t="shared" si="4"/>
        <v>0</v>
      </c>
      <c r="AA58" s="5">
        <f t="shared" si="5"/>
        <v>0</v>
      </c>
      <c r="AB58" s="5">
        <f t="shared" si="6"/>
        <v>1</v>
      </c>
      <c r="AC58" s="11">
        <f t="shared" si="7"/>
        <v>0</v>
      </c>
    </row>
    <row r="59" spans="1:29" x14ac:dyDescent="0.25">
      <c r="A59" s="6">
        <f t="shared" si="8"/>
        <v>57</v>
      </c>
      <c r="B59" s="7" t="s">
        <v>262</v>
      </c>
      <c r="C59" s="8" t="str">
        <f t="shared" si="2"/>
        <v>INDICADOR DE GESTIÓN</v>
      </c>
      <c r="D59" s="8" t="str">
        <f>IF(F59="","",INDEX([2]B!$I$2:$I$112,MATCH(F59,[2]B!$K$2:$K$112,0)))</f>
        <v>1. Gobierno</v>
      </c>
      <c r="E59" s="8" t="str">
        <f>IF(F59="","",INDEX([2]B!$J$2:$J$112,MATCH(F59,[2]B!$K$2:$K$112,0)))</f>
        <v>1.3. Coordinación política de gobierno</v>
      </c>
      <c r="F59" s="7" t="s">
        <v>263</v>
      </c>
      <c r="G59" s="7" t="s">
        <v>264</v>
      </c>
      <c r="H59" s="9" t="s">
        <v>265</v>
      </c>
      <c r="I59" s="7" t="s">
        <v>266</v>
      </c>
      <c r="J59" s="7" t="s">
        <v>267</v>
      </c>
      <c r="K59" s="7" t="s">
        <v>268</v>
      </c>
      <c r="L59" s="7">
        <v>90</v>
      </c>
      <c r="M59" s="7">
        <v>100</v>
      </c>
      <c r="N59" s="7" t="s">
        <v>45</v>
      </c>
      <c r="O59" s="7" t="s">
        <v>35</v>
      </c>
      <c r="P59" s="10">
        <v>3445960.96</v>
      </c>
      <c r="Q59" s="10">
        <v>109895</v>
      </c>
      <c r="R59" s="10">
        <v>1301926.7</v>
      </c>
      <c r="S59" s="10"/>
      <c r="T59" s="10">
        <v>15150</v>
      </c>
      <c r="U59" s="10"/>
      <c r="V59" s="10"/>
      <c r="W59" s="10"/>
      <c r="X59" s="10"/>
      <c r="Y59" s="5">
        <f t="shared" si="3"/>
        <v>0</v>
      </c>
      <c r="Z59" s="5">
        <f t="shared" si="4"/>
        <v>0</v>
      </c>
      <c r="AA59" s="5">
        <f t="shared" si="5"/>
        <v>0</v>
      </c>
      <c r="AB59" s="5">
        <f t="shared" si="6"/>
        <v>0</v>
      </c>
      <c r="AC59" s="11">
        <f t="shared" si="7"/>
        <v>4872932.66</v>
      </c>
    </row>
    <row r="60" spans="1:29" x14ac:dyDescent="0.25">
      <c r="A60" s="6">
        <f t="shared" si="8"/>
        <v>58</v>
      </c>
      <c r="B60" s="7" t="s">
        <v>269</v>
      </c>
      <c r="C60" s="8" t="str">
        <f t="shared" si="2"/>
        <v>MIR</v>
      </c>
      <c r="D60" s="8" t="str">
        <f>IF(F60="","",INDEX([2]B!$I$2:$I$112,MATCH(F60,[2]B!$K$2:$K$112,0)))</f>
        <v>1. Gobierno</v>
      </c>
      <c r="E60" s="8" t="str">
        <f>IF(F60="","",INDEX([2]B!$J$2:$J$112,MATCH(F60,[2]B!$K$2:$K$112,0)))</f>
        <v>1.3. Coordinación política de gobierno</v>
      </c>
      <c r="F60" s="7" t="s">
        <v>270</v>
      </c>
      <c r="G60" s="7" t="s">
        <v>24</v>
      </c>
      <c r="H60" s="9" t="s">
        <v>271</v>
      </c>
      <c r="I60" s="7" t="s">
        <v>272</v>
      </c>
      <c r="J60" s="7" t="s">
        <v>273</v>
      </c>
      <c r="K60" s="7" t="s">
        <v>274</v>
      </c>
      <c r="L60" s="7">
        <v>100</v>
      </c>
      <c r="M60" s="7">
        <v>100</v>
      </c>
      <c r="N60" s="7" t="s">
        <v>34</v>
      </c>
      <c r="O60" s="7" t="s">
        <v>35</v>
      </c>
      <c r="P60" s="10"/>
      <c r="Q60" s="10"/>
      <c r="R60" s="10"/>
      <c r="S60" s="10"/>
      <c r="T60" s="10"/>
      <c r="U60" s="10"/>
      <c r="V60" s="10"/>
      <c r="W60" s="10"/>
      <c r="X60" s="10"/>
      <c r="Y60" s="5">
        <f t="shared" si="3"/>
        <v>1</v>
      </c>
      <c r="Z60" s="5">
        <f t="shared" si="4"/>
        <v>0</v>
      </c>
      <c r="AA60" s="5">
        <f t="shared" si="5"/>
        <v>0</v>
      </c>
      <c r="AB60" s="5">
        <f t="shared" si="6"/>
        <v>0</v>
      </c>
      <c r="AC60" s="11">
        <f t="shared" si="7"/>
        <v>0</v>
      </c>
    </row>
    <row r="61" spans="1:29" x14ac:dyDescent="0.25">
      <c r="A61" s="6">
        <f t="shared" si="8"/>
        <v>59</v>
      </c>
      <c r="B61" s="7" t="s">
        <v>269</v>
      </c>
      <c r="C61" s="8" t="str">
        <f t="shared" si="2"/>
        <v>MIR</v>
      </c>
      <c r="D61" s="8" t="str">
        <f>IF(F61="","",INDEX([2]B!$I$2:$I$112,MATCH(F61,[2]B!$K$2:$K$112,0)))</f>
        <v>1. Gobierno</v>
      </c>
      <c r="E61" s="8" t="str">
        <f>IF(F61="","",INDEX([2]B!$J$2:$J$112,MATCH(F61,[2]B!$K$2:$K$112,0)))</f>
        <v>1.3. Coordinación política de gobierno</v>
      </c>
      <c r="F61" s="7" t="s">
        <v>270</v>
      </c>
      <c r="G61" s="7" t="s">
        <v>36</v>
      </c>
      <c r="H61" s="9" t="s">
        <v>275</v>
      </c>
      <c r="I61" s="7" t="s">
        <v>276</v>
      </c>
      <c r="J61" s="7" t="s">
        <v>277</v>
      </c>
      <c r="K61" s="7" t="s">
        <v>278</v>
      </c>
      <c r="L61" s="7">
        <v>90</v>
      </c>
      <c r="M61" s="7">
        <v>100</v>
      </c>
      <c r="N61" s="7" t="s">
        <v>34</v>
      </c>
      <c r="O61" s="7" t="s">
        <v>35</v>
      </c>
      <c r="P61" s="10"/>
      <c r="Q61" s="10"/>
      <c r="R61" s="10"/>
      <c r="S61" s="10"/>
      <c r="T61" s="10"/>
      <c r="U61" s="10"/>
      <c r="V61" s="10"/>
      <c r="W61" s="10"/>
      <c r="X61" s="10"/>
      <c r="Y61" s="5">
        <f t="shared" si="3"/>
        <v>0</v>
      </c>
      <c r="Z61" s="5">
        <f t="shared" si="4"/>
        <v>1</v>
      </c>
      <c r="AA61" s="5">
        <f t="shared" si="5"/>
        <v>0</v>
      </c>
      <c r="AB61" s="5">
        <f t="shared" si="6"/>
        <v>0</v>
      </c>
      <c r="AC61" s="11">
        <f t="shared" si="7"/>
        <v>0</v>
      </c>
    </row>
    <row r="62" spans="1:29" x14ac:dyDescent="0.25">
      <c r="A62" s="6">
        <f t="shared" si="8"/>
        <v>60</v>
      </c>
      <c r="B62" s="7" t="s">
        <v>269</v>
      </c>
      <c r="C62" s="8" t="str">
        <f t="shared" si="2"/>
        <v>MIR</v>
      </c>
      <c r="D62" s="8" t="str">
        <f>IF(F62="","",INDEX([2]B!$I$2:$I$112,MATCH(F62,[2]B!$K$2:$K$112,0)))</f>
        <v>1. Gobierno</v>
      </c>
      <c r="E62" s="8" t="str">
        <f>IF(F62="","",INDEX([2]B!$J$2:$J$112,MATCH(F62,[2]B!$K$2:$K$112,0)))</f>
        <v>1.3. Coordinación política de gobierno</v>
      </c>
      <c r="F62" s="7" t="s">
        <v>270</v>
      </c>
      <c r="G62" s="7" t="s">
        <v>26</v>
      </c>
      <c r="H62" s="9" t="s">
        <v>279</v>
      </c>
      <c r="I62" s="7" t="s">
        <v>280</v>
      </c>
      <c r="J62" s="7" t="s">
        <v>281</v>
      </c>
      <c r="K62" s="7" t="s">
        <v>282</v>
      </c>
      <c r="L62" s="7">
        <v>0</v>
      </c>
      <c r="M62" s="7">
        <v>0</v>
      </c>
      <c r="N62" s="7" t="s">
        <v>45</v>
      </c>
      <c r="O62" s="7" t="s">
        <v>143</v>
      </c>
      <c r="P62" s="10">
        <v>4255921.28</v>
      </c>
      <c r="Q62" s="10">
        <v>98042.16</v>
      </c>
      <c r="R62" s="10">
        <v>69128</v>
      </c>
      <c r="S62" s="10"/>
      <c r="T62" s="10">
        <v>62690</v>
      </c>
      <c r="U62" s="10"/>
      <c r="V62" s="10"/>
      <c r="W62" s="10"/>
      <c r="X62" s="10"/>
      <c r="Y62" s="5">
        <f t="shared" si="3"/>
        <v>0</v>
      </c>
      <c r="Z62" s="5">
        <f t="shared" si="4"/>
        <v>0</v>
      </c>
      <c r="AA62" s="5">
        <f t="shared" si="5"/>
        <v>1</v>
      </c>
      <c r="AB62" s="5">
        <f t="shared" si="6"/>
        <v>0</v>
      </c>
      <c r="AC62" s="11">
        <f t="shared" si="7"/>
        <v>4485781.4400000004</v>
      </c>
    </row>
    <row r="63" spans="1:29" x14ac:dyDescent="0.25">
      <c r="A63" s="6">
        <f t="shared" si="8"/>
        <v>61</v>
      </c>
      <c r="B63" s="7" t="s">
        <v>269</v>
      </c>
      <c r="C63" s="8" t="str">
        <f t="shared" si="2"/>
        <v>MIR</v>
      </c>
      <c r="D63" s="8" t="str">
        <f>IF(F63="","",INDEX([2]B!$I$2:$I$112,MATCH(F63,[2]B!$K$2:$K$112,0)))</f>
        <v>1. Gobierno</v>
      </c>
      <c r="E63" s="8" t="str">
        <f>IF(F63="","",INDEX([2]B!$J$2:$J$112,MATCH(F63,[2]B!$K$2:$K$112,0)))</f>
        <v>1.3. Coordinación política de gobierno</v>
      </c>
      <c r="F63" s="7" t="s">
        <v>270</v>
      </c>
      <c r="G63" s="7" t="s">
        <v>27</v>
      </c>
      <c r="H63" s="9" t="s">
        <v>283</v>
      </c>
      <c r="I63" s="7" t="s">
        <v>284</v>
      </c>
      <c r="J63" s="7" t="s">
        <v>285</v>
      </c>
      <c r="K63" s="7" t="s">
        <v>286</v>
      </c>
      <c r="L63" s="7">
        <v>90</v>
      </c>
      <c r="M63" s="7">
        <v>100</v>
      </c>
      <c r="N63" s="7" t="s">
        <v>45</v>
      </c>
      <c r="O63" s="7" t="s">
        <v>35</v>
      </c>
      <c r="P63" s="10"/>
      <c r="Q63" s="10"/>
      <c r="R63" s="10"/>
      <c r="S63" s="10"/>
      <c r="T63" s="10"/>
      <c r="U63" s="10"/>
      <c r="V63" s="10"/>
      <c r="W63" s="10"/>
      <c r="X63" s="10"/>
      <c r="Y63" s="5">
        <f t="shared" si="3"/>
        <v>0</v>
      </c>
      <c r="Z63" s="5">
        <f t="shared" si="4"/>
        <v>0</v>
      </c>
      <c r="AA63" s="5">
        <f t="shared" si="5"/>
        <v>0</v>
      </c>
      <c r="AB63" s="5">
        <f t="shared" si="6"/>
        <v>1</v>
      </c>
      <c r="AC63" s="11">
        <f t="shared" si="7"/>
        <v>0</v>
      </c>
    </row>
    <row r="64" spans="1:29" x14ac:dyDescent="0.25">
      <c r="A64" s="6">
        <f t="shared" si="8"/>
        <v>62</v>
      </c>
      <c r="B64" s="7" t="s">
        <v>269</v>
      </c>
      <c r="C64" s="8" t="str">
        <f t="shared" si="2"/>
        <v>MIR</v>
      </c>
      <c r="D64" s="8" t="str">
        <f>IF(F64="","",INDEX([2]B!$I$2:$I$112,MATCH(F64,[2]B!$K$2:$K$112,0)))</f>
        <v>1. Gobierno</v>
      </c>
      <c r="E64" s="8" t="str">
        <f>IF(F64="","",INDEX([2]B!$J$2:$J$112,MATCH(F64,[2]B!$K$2:$K$112,0)))</f>
        <v>1.3. Coordinación política de gobierno</v>
      </c>
      <c r="F64" s="7" t="s">
        <v>270</v>
      </c>
      <c r="G64" s="7" t="s">
        <v>27</v>
      </c>
      <c r="H64" s="9" t="s">
        <v>287</v>
      </c>
      <c r="I64" s="7" t="s">
        <v>288</v>
      </c>
      <c r="J64" s="7" t="s">
        <v>289</v>
      </c>
      <c r="K64" s="7" t="s">
        <v>290</v>
      </c>
      <c r="L64" s="7">
        <v>90</v>
      </c>
      <c r="M64" s="7">
        <v>100</v>
      </c>
      <c r="N64" s="7" t="s">
        <v>45</v>
      </c>
      <c r="O64" s="7" t="s">
        <v>35</v>
      </c>
      <c r="P64" s="10"/>
      <c r="Q64" s="10"/>
      <c r="R64" s="10"/>
      <c r="S64" s="10"/>
      <c r="T64" s="10"/>
      <c r="U64" s="10"/>
      <c r="V64" s="10"/>
      <c r="W64" s="10"/>
      <c r="X64" s="10"/>
      <c r="Y64" s="5">
        <f t="shared" si="3"/>
        <v>0</v>
      </c>
      <c r="Z64" s="5">
        <f t="shared" si="4"/>
        <v>0</v>
      </c>
      <c r="AA64" s="5">
        <f t="shared" si="5"/>
        <v>0</v>
      </c>
      <c r="AB64" s="5">
        <f t="shared" si="6"/>
        <v>1</v>
      </c>
      <c r="AC64" s="11">
        <f t="shared" si="7"/>
        <v>0</v>
      </c>
    </row>
    <row r="65" spans="1:29" x14ac:dyDescent="0.25">
      <c r="A65" s="6">
        <f t="shared" si="8"/>
        <v>63</v>
      </c>
      <c r="B65" s="7" t="s">
        <v>269</v>
      </c>
      <c r="C65" s="8" t="str">
        <f t="shared" si="2"/>
        <v>MIR</v>
      </c>
      <c r="D65" s="8" t="str">
        <f>IF(F65="","",INDEX([2]B!$I$2:$I$112,MATCH(F65,[2]B!$K$2:$K$112,0)))</f>
        <v>1. Gobierno</v>
      </c>
      <c r="E65" s="8" t="str">
        <f>IF(F65="","",INDEX([2]B!$J$2:$J$112,MATCH(F65,[2]B!$K$2:$K$112,0)))</f>
        <v>1.3. Coordinación política de gobierno</v>
      </c>
      <c r="F65" s="7" t="s">
        <v>270</v>
      </c>
      <c r="G65" s="7" t="s">
        <v>27</v>
      </c>
      <c r="H65" s="9" t="s">
        <v>291</v>
      </c>
      <c r="I65" s="7" t="s">
        <v>292</v>
      </c>
      <c r="J65" s="7" t="s">
        <v>293</v>
      </c>
      <c r="K65" s="7" t="s">
        <v>294</v>
      </c>
      <c r="L65" s="7">
        <v>90</v>
      </c>
      <c r="M65" s="7">
        <v>100</v>
      </c>
      <c r="N65" s="7" t="s">
        <v>45</v>
      </c>
      <c r="O65" s="7" t="s">
        <v>35</v>
      </c>
      <c r="P65" s="10"/>
      <c r="Q65" s="10"/>
      <c r="R65" s="10"/>
      <c r="S65" s="10"/>
      <c r="T65" s="10"/>
      <c r="U65" s="10"/>
      <c r="V65" s="10"/>
      <c r="W65" s="10"/>
      <c r="X65" s="10"/>
      <c r="Y65" s="5">
        <f t="shared" si="3"/>
        <v>0</v>
      </c>
      <c r="Z65" s="5">
        <f t="shared" si="4"/>
        <v>0</v>
      </c>
      <c r="AA65" s="5">
        <f t="shared" si="5"/>
        <v>0</v>
      </c>
      <c r="AB65" s="5">
        <f t="shared" si="6"/>
        <v>1</v>
      </c>
      <c r="AC65" s="11">
        <f t="shared" si="7"/>
        <v>0</v>
      </c>
    </row>
    <row r="66" spans="1:29" x14ac:dyDescent="0.25">
      <c r="A66" s="6">
        <f t="shared" si="8"/>
        <v>64</v>
      </c>
      <c r="B66" s="7" t="s">
        <v>269</v>
      </c>
      <c r="C66" s="8" t="str">
        <f t="shared" si="2"/>
        <v>MIR</v>
      </c>
      <c r="D66" s="8" t="str">
        <f>IF(F66="","",INDEX([2]B!$I$2:$I$112,MATCH(F66,[2]B!$K$2:$K$112,0)))</f>
        <v>1. Gobierno</v>
      </c>
      <c r="E66" s="8" t="str">
        <f>IF(F66="","",INDEX([2]B!$J$2:$J$112,MATCH(F66,[2]B!$K$2:$K$112,0)))</f>
        <v>1.3. Coordinación política de gobierno</v>
      </c>
      <c r="F66" s="7" t="s">
        <v>270</v>
      </c>
      <c r="G66" s="7" t="s">
        <v>26</v>
      </c>
      <c r="H66" s="9" t="s">
        <v>295</v>
      </c>
      <c r="I66" s="7" t="s">
        <v>296</v>
      </c>
      <c r="J66" s="7" t="s">
        <v>297</v>
      </c>
      <c r="K66" s="7" t="s">
        <v>298</v>
      </c>
      <c r="L66" s="7">
        <v>90</v>
      </c>
      <c r="M66" s="7">
        <v>100</v>
      </c>
      <c r="N66" s="7" t="s">
        <v>45</v>
      </c>
      <c r="O66" s="7" t="s">
        <v>46</v>
      </c>
      <c r="P66" s="10"/>
      <c r="Q66" s="10">
        <v>76916</v>
      </c>
      <c r="R66" s="10">
        <v>46050</v>
      </c>
      <c r="S66" s="10"/>
      <c r="T66" s="10">
        <v>7000</v>
      </c>
      <c r="U66" s="10"/>
      <c r="V66" s="10"/>
      <c r="W66" s="10"/>
      <c r="X66" s="10"/>
      <c r="Y66" s="5">
        <f t="shared" si="3"/>
        <v>0</v>
      </c>
      <c r="Z66" s="5">
        <f t="shared" si="4"/>
        <v>0</v>
      </c>
      <c r="AA66" s="5">
        <f t="shared" si="5"/>
        <v>1</v>
      </c>
      <c r="AB66" s="5">
        <f t="shared" si="6"/>
        <v>0</v>
      </c>
      <c r="AC66" s="11">
        <f t="shared" si="7"/>
        <v>129966</v>
      </c>
    </row>
    <row r="67" spans="1:29" x14ac:dyDescent="0.25">
      <c r="A67" s="6">
        <f t="shared" si="8"/>
        <v>65</v>
      </c>
      <c r="B67" s="7" t="s">
        <v>269</v>
      </c>
      <c r="C67" s="8" t="str">
        <f t="shared" si="2"/>
        <v>MIR</v>
      </c>
      <c r="D67" s="8" t="str">
        <f>IF(F67="","",INDEX([2]B!$I$2:$I$112,MATCH(F67,[2]B!$K$2:$K$112,0)))</f>
        <v>1. Gobierno</v>
      </c>
      <c r="E67" s="8" t="str">
        <f>IF(F67="","",INDEX([2]B!$J$2:$J$112,MATCH(F67,[2]B!$K$2:$K$112,0)))</f>
        <v>1.3. Coordinación política de gobierno</v>
      </c>
      <c r="F67" s="7" t="s">
        <v>270</v>
      </c>
      <c r="G67" s="7" t="s">
        <v>27</v>
      </c>
      <c r="H67" s="9" t="s">
        <v>299</v>
      </c>
      <c r="I67" s="7" t="s">
        <v>300</v>
      </c>
      <c r="J67" s="7" t="s">
        <v>301</v>
      </c>
      <c r="K67" s="7" t="s">
        <v>302</v>
      </c>
      <c r="L67" s="7">
        <v>90</v>
      </c>
      <c r="M67" s="7">
        <v>100</v>
      </c>
      <c r="N67" s="7" t="s">
        <v>45</v>
      </c>
      <c r="O67" s="7" t="s">
        <v>35</v>
      </c>
      <c r="P67" s="10"/>
      <c r="Q67" s="10"/>
      <c r="R67" s="10"/>
      <c r="S67" s="10"/>
      <c r="T67" s="10"/>
      <c r="U67" s="10"/>
      <c r="V67" s="10"/>
      <c r="W67" s="10"/>
      <c r="X67" s="10"/>
      <c r="Y67" s="5">
        <f t="shared" si="3"/>
        <v>0</v>
      </c>
      <c r="Z67" s="5">
        <f t="shared" si="4"/>
        <v>0</v>
      </c>
      <c r="AA67" s="5">
        <f t="shared" si="5"/>
        <v>0</v>
      </c>
      <c r="AB67" s="5">
        <f t="shared" si="6"/>
        <v>1</v>
      </c>
      <c r="AC67" s="11">
        <f t="shared" si="7"/>
        <v>0</v>
      </c>
    </row>
    <row r="68" spans="1:29" x14ac:dyDescent="0.25">
      <c r="A68" s="6">
        <f t="shared" si="8"/>
        <v>66</v>
      </c>
      <c r="B68" s="7" t="s">
        <v>269</v>
      </c>
      <c r="C68" s="8" t="str">
        <f t="shared" ref="C68:C131" si="9">IF(G68&gt;0,IF(G68="INDICADOR DE GESTIÓN","INDICADOR DE GESTIÓN","MIR"),"")</f>
        <v>MIR</v>
      </c>
      <c r="D68" s="8" t="str">
        <f>IF(F68="","",INDEX([2]B!$I$2:$I$112,MATCH(F68,[2]B!$K$2:$K$112,0)))</f>
        <v>1. Gobierno</v>
      </c>
      <c r="E68" s="8" t="str">
        <f>IF(F68="","",INDEX([2]B!$J$2:$J$112,MATCH(F68,[2]B!$K$2:$K$112,0)))</f>
        <v>1.3. Coordinación política de gobierno</v>
      </c>
      <c r="F68" s="7" t="s">
        <v>270</v>
      </c>
      <c r="G68" s="7" t="s">
        <v>27</v>
      </c>
      <c r="H68" s="9" t="s">
        <v>303</v>
      </c>
      <c r="I68" s="7" t="s">
        <v>304</v>
      </c>
      <c r="J68" s="7" t="s">
        <v>305</v>
      </c>
      <c r="K68" s="7" t="s">
        <v>306</v>
      </c>
      <c r="L68" s="7">
        <v>90</v>
      </c>
      <c r="M68" s="7">
        <v>100</v>
      </c>
      <c r="N68" s="7" t="s">
        <v>45</v>
      </c>
      <c r="O68" s="7" t="s">
        <v>35</v>
      </c>
      <c r="P68" s="10"/>
      <c r="Q68" s="10"/>
      <c r="R68" s="10"/>
      <c r="S68" s="10"/>
      <c r="T68" s="10"/>
      <c r="U68" s="10"/>
      <c r="V68" s="10"/>
      <c r="W68" s="10"/>
      <c r="X68" s="10"/>
      <c r="Y68" s="5">
        <f t="shared" ref="Y68:Y131" si="10">IF(G68="FIN",1,0)</f>
        <v>0</v>
      </c>
      <c r="Z68" s="5">
        <f t="shared" ref="Z68:Z131" si="11">IF(G68="PROPÓSITO",1,0)</f>
        <v>0</v>
      </c>
      <c r="AA68" s="5">
        <f t="shared" ref="AA68:AA131" si="12">IF(G68="COMPONENTE",1,0)</f>
        <v>0</v>
      </c>
      <c r="AB68" s="5">
        <f t="shared" ref="AB68:AB131" si="13">IF(G68="ACTIVIDAD",1,0)</f>
        <v>1</v>
      </c>
      <c r="AC68" s="11">
        <f t="shared" ref="AC68:AC131" si="14">SUM(P68:X68)</f>
        <v>0</v>
      </c>
    </row>
    <row r="69" spans="1:29" x14ac:dyDescent="0.25">
      <c r="A69" s="6">
        <f t="shared" ref="A69:A132" si="15">IF(B69&gt;0,A68+1,"")</f>
        <v>67</v>
      </c>
      <c r="B69" s="7" t="s">
        <v>269</v>
      </c>
      <c r="C69" s="8" t="str">
        <f t="shared" si="9"/>
        <v>MIR</v>
      </c>
      <c r="D69" s="8" t="str">
        <f>IF(F69="","",INDEX([2]B!$I$2:$I$112,MATCH(F69,[2]B!$K$2:$K$112,0)))</f>
        <v>1. Gobierno</v>
      </c>
      <c r="E69" s="8" t="str">
        <f>IF(F69="","",INDEX([2]B!$J$2:$J$112,MATCH(F69,[2]B!$K$2:$K$112,0)))</f>
        <v>1.3. Coordinación política de gobierno</v>
      </c>
      <c r="F69" s="7" t="s">
        <v>270</v>
      </c>
      <c r="G69" s="7" t="s">
        <v>27</v>
      </c>
      <c r="H69" s="9" t="s">
        <v>307</v>
      </c>
      <c r="I69" s="7" t="s">
        <v>308</v>
      </c>
      <c r="J69" s="7" t="s">
        <v>309</v>
      </c>
      <c r="K69" s="7" t="s">
        <v>310</v>
      </c>
      <c r="L69" s="7">
        <v>90</v>
      </c>
      <c r="M69" s="7">
        <v>100</v>
      </c>
      <c r="N69" s="7" t="s">
        <v>45</v>
      </c>
      <c r="O69" s="7" t="s">
        <v>35</v>
      </c>
      <c r="P69" s="10"/>
      <c r="Q69" s="10"/>
      <c r="R69" s="10"/>
      <c r="S69" s="10"/>
      <c r="T69" s="10"/>
      <c r="U69" s="10"/>
      <c r="V69" s="10"/>
      <c r="W69" s="10"/>
      <c r="X69" s="10"/>
      <c r="Y69" s="5">
        <f t="shared" si="10"/>
        <v>0</v>
      </c>
      <c r="Z69" s="5">
        <f t="shared" si="11"/>
        <v>0</v>
      </c>
      <c r="AA69" s="5">
        <f t="shared" si="12"/>
        <v>0</v>
      </c>
      <c r="AB69" s="5">
        <f t="shared" si="13"/>
        <v>1</v>
      </c>
      <c r="AC69" s="11">
        <f t="shared" si="14"/>
        <v>0</v>
      </c>
    </row>
    <row r="70" spans="1:29" x14ac:dyDescent="0.25">
      <c r="A70" s="6">
        <f t="shared" si="15"/>
        <v>68</v>
      </c>
      <c r="B70" s="7" t="s">
        <v>311</v>
      </c>
      <c r="C70" s="8" t="str">
        <f t="shared" si="9"/>
        <v>MIR</v>
      </c>
      <c r="D70" s="8" t="str">
        <f>IF(F70="","",INDEX([2]B!$I$2:$I$112,MATCH(F70,[2]B!$K$2:$K$112,0)))</f>
        <v>1. Gobierno</v>
      </c>
      <c r="E70" s="8" t="str">
        <f>IF(F70="","",INDEX([2]B!$J$2:$J$112,MATCH(F70,[2]B!$K$2:$K$112,0)))</f>
        <v>1.8. Otros servicios generales</v>
      </c>
      <c r="F70" s="7" t="s">
        <v>130</v>
      </c>
      <c r="G70" s="7" t="s">
        <v>24</v>
      </c>
      <c r="H70" s="9" t="s">
        <v>312</v>
      </c>
      <c r="I70" s="7" t="s">
        <v>313</v>
      </c>
      <c r="J70" s="7" t="s">
        <v>314</v>
      </c>
      <c r="K70" s="7" t="s">
        <v>315</v>
      </c>
      <c r="L70" s="7">
        <v>0</v>
      </c>
      <c r="M70" s="7">
        <v>0</v>
      </c>
      <c r="N70" s="7" t="s">
        <v>34</v>
      </c>
      <c r="O70" s="7" t="s">
        <v>143</v>
      </c>
      <c r="P70" s="10"/>
      <c r="Q70" s="10"/>
      <c r="R70" s="10"/>
      <c r="S70" s="10"/>
      <c r="T70" s="10"/>
      <c r="U70" s="10"/>
      <c r="V70" s="10"/>
      <c r="W70" s="10"/>
      <c r="X70" s="10"/>
      <c r="Y70" s="5">
        <f t="shared" si="10"/>
        <v>1</v>
      </c>
      <c r="Z70" s="5">
        <f t="shared" si="11"/>
        <v>0</v>
      </c>
      <c r="AA70" s="5">
        <f t="shared" si="12"/>
        <v>0</v>
      </c>
      <c r="AB70" s="5">
        <f t="shared" si="13"/>
        <v>0</v>
      </c>
      <c r="AC70" s="11">
        <f t="shared" si="14"/>
        <v>0</v>
      </c>
    </row>
    <row r="71" spans="1:29" x14ac:dyDescent="0.25">
      <c r="A71" s="6">
        <f t="shared" si="15"/>
        <v>69</v>
      </c>
      <c r="B71" s="7" t="s">
        <v>311</v>
      </c>
      <c r="C71" s="8" t="str">
        <f t="shared" si="9"/>
        <v>MIR</v>
      </c>
      <c r="D71" s="8" t="str">
        <f>IF(F71="","",INDEX([2]B!$I$2:$I$112,MATCH(F71,[2]B!$K$2:$K$112,0)))</f>
        <v>1. Gobierno</v>
      </c>
      <c r="E71" s="8" t="str">
        <f>IF(F71="","",INDEX([2]B!$J$2:$J$112,MATCH(F71,[2]B!$K$2:$K$112,0)))</f>
        <v>1.8. Otros servicios generales</v>
      </c>
      <c r="F71" s="7" t="s">
        <v>130</v>
      </c>
      <c r="G71" s="7" t="s">
        <v>36</v>
      </c>
      <c r="H71" s="9" t="s">
        <v>316</v>
      </c>
      <c r="I71" s="7" t="s">
        <v>317</v>
      </c>
      <c r="J71" s="7" t="s">
        <v>318</v>
      </c>
      <c r="K71" s="7" t="s">
        <v>319</v>
      </c>
      <c r="L71" s="7">
        <v>0</v>
      </c>
      <c r="M71" s="7">
        <v>0</v>
      </c>
      <c r="N71" s="7" t="s">
        <v>34</v>
      </c>
      <c r="O71" s="7" t="s">
        <v>143</v>
      </c>
      <c r="P71" s="10"/>
      <c r="Q71" s="10"/>
      <c r="R71" s="10"/>
      <c r="S71" s="10"/>
      <c r="T71" s="10"/>
      <c r="U71" s="10"/>
      <c r="V71" s="10"/>
      <c r="W71" s="10"/>
      <c r="X71" s="10"/>
      <c r="Y71" s="5">
        <f t="shared" si="10"/>
        <v>0</v>
      </c>
      <c r="Z71" s="5">
        <f t="shared" si="11"/>
        <v>1</v>
      </c>
      <c r="AA71" s="5">
        <f t="shared" si="12"/>
        <v>0</v>
      </c>
      <c r="AB71" s="5">
        <f t="shared" si="13"/>
        <v>0</v>
      </c>
      <c r="AC71" s="11">
        <f t="shared" si="14"/>
        <v>0</v>
      </c>
    </row>
    <row r="72" spans="1:29" x14ac:dyDescent="0.25">
      <c r="A72" s="6">
        <f t="shared" si="15"/>
        <v>70</v>
      </c>
      <c r="B72" s="7" t="s">
        <v>311</v>
      </c>
      <c r="C72" s="8" t="str">
        <f t="shared" si="9"/>
        <v>MIR</v>
      </c>
      <c r="D72" s="8" t="str">
        <f>IF(F72="","",INDEX([2]B!$I$2:$I$112,MATCH(F72,[2]B!$K$2:$K$112,0)))</f>
        <v>1. Gobierno</v>
      </c>
      <c r="E72" s="8" t="str">
        <f>IF(F72="","",INDEX([2]B!$J$2:$J$112,MATCH(F72,[2]B!$K$2:$K$112,0)))</f>
        <v>1.8. Otros servicios generales</v>
      </c>
      <c r="F72" s="7" t="s">
        <v>130</v>
      </c>
      <c r="G72" s="7" t="s">
        <v>26</v>
      </c>
      <c r="H72" s="9" t="s">
        <v>320</v>
      </c>
      <c r="I72" s="7" t="s">
        <v>321</v>
      </c>
      <c r="J72" s="7" t="s">
        <v>322</v>
      </c>
      <c r="K72" s="7" t="s">
        <v>323</v>
      </c>
      <c r="L72" s="7">
        <v>0</v>
      </c>
      <c r="M72" s="7">
        <v>0</v>
      </c>
      <c r="N72" s="7" t="s">
        <v>45</v>
      </c>
      <c r="O72" s="7" t="s">
        <v>143</v>
      </c>
      <c r="P72" s="10">
        <v>5334262.96</v>
      </c>
      <c r="Q72" s="10">
        <v>188020</v>
      </c>
      <c r="R72" s="10">
        <v>1438482</v>
      </c>
      <c r="S72" s="10"/>
      <c r="T72" s="10"/>
      <c r="U72" s="10"/>
      <c r="V72" s="10"/>
      <c r="W72" s="10"/>
      <c r="X72" s="10"/>
      <c r="Y72" s="5">
        <f t="shared" si="10"/>
        <v>0</v>
      </c>
      <c r="Z72" s="5">
        <f t="shared" si="11"/>
        <v>0</v>
      </c>
      <c r="AA72" s="5">
        <f t="shared" si="12"/>
        <v>1</v>
      </c>
      <c r="AB72" s="5">
        <f t="shared" si="13"/>
        <v>0</v>
      </c>
      <c r="AC72" s="11">
        <f t="shared" si="14"/>
        <v>6960764.96</v>
      </c>
    </row>
    <row r="73" spans="1:29" x14ac:dyDescent="0.25">
      <c r="A73" s="6">
        <f t="shared" si="15"/>
        <v>71</v>
      </c>
      <c r="B73" s="7" t="s">
        <v>311</v>
      </c>
      <c r="C73" s="8" t="str">
        <f t="shared" si="9"/>
        <v>MIR</v>
      </c>
      <c r="D73" s="8" t="str">
        <f>IF(F73="","",INDEX([2]B!$I$2:$I$112,MATCH(F73,[2]B!$K$2:$K$112,0)))</f>
        <v>1. Gobierno</v>
      </c>
      <c r="E73" s="8" t="str">
        <f>IF(F73="","",INDEX([2]B!$J$2:$J$112,MATCH(F73,[2]B!$K$2:$K$112,0)))</f>
        <v>1.8. Otros servicios generales</v>
      </c>
      <c r="F73" s="7" t="s">
        <v>130</v>
      </c>
      <c r="G73" s="7" t="s">
        <v>27</v>
      </c>
      <c r="H73" s="9" t="s">
        <v>324</v>
      </c>
      <c r="I73" s="7" t="s">
        <v>325</v>
      </c>
      <c r="J73" s="7" t="s">
        <v>326</v>
      </c>
      <c r="K73" s="7" t="s">
        <v>327</v>
      </c>
      <c r="L73" s="7">
        <v>90</v>
      </c>
      <c r="M73" s="7">
        <v>100</v>
      </c>
      <c r="N73" s="7" t="s">
        <v>45</v>
      </c>
      <c r="O73" s="7" t="s">
        <v>35</v>
      </c>
      <c r="P73" s="10"/>
      <c r="Q73" s="10"/>
      <c r="R73" s="10"/>
      <c r="S73" s="10"/>
      <c r="T73" s="10"/>
      <c r="U73" s="10"/>
      <c r="V73" s="10"/>
      <c r="W73" s="10"/>
      <c r="X73" s="10"/>
      <c r="Y73" s="5">
        <f t="shared" si="10"/>
        <v>0</v>
      </c>
      <c r="Z73" s="5">
        <f t="shared" si="11"/>
        <v>0</v>
      </c>
      <c r="AA73" s="5">
        <f t="shared" si="12"/>
        <v>0</v>
      </c>
      <c r="AB73" s="5">
        <f t="shared" si="13"/>
        <v>1</v>
      </c>
      <c r="AC73" s="11">
        <f t="shared" si="14"/>
        <v>0</v>
      </c>
    </row>
    <row r="74" spans="1:29" x14ac:dyDescent="0.25">
      <c r="A74" s="6">
        <f t="shared" si="15"/>
        <v>72</v>
      </c>
      <c r="B74" s="7" t="s">
        <v>311</v>
      </c>
      <c r="C74" s="8" t="str">
        <f t="shared" si="9"/>
        <v>MIR</v>
      </c>
      <c r="D74" s="8" t="str">
        <f>IF(F74="","",INDEX([2]B!$I$2:$I$112,MATCH(F74,[2]B!$K$2:$K$112,0)))</f>
        <v>1. Gobierno</v>
      </c>
      <c r="E74" s="8" t="str">
        <f>IF(F74="","",INDEX([2]B!$J$2:$J$112,MATCH(F74,[2]B!$K$2:$K$112,0)))</f>
        <v>1.8. Otros servicios generales</v>
      </c>
      <c r="F74" s="7" t="s">
        <v>130</v>
      </c>
      <c r="G74" s="7" t="s">
        <v>26</v>
      </c>
      <c r="H74" s="9" t="s">
        <v>328</v>
      </c>
      <c r="I74" s="7" t="s">
        <v>329</v>
      </c>
      <c r="J74" s="7" t="s">
        <v>330</v>
      </c>
      <c r="K74" s="7" t="s">
        <v>331</v>
      </c>
      <c r="L74" s="7">
        <v>0</v>
      </c>
      <c r="M74" s="7">
        <v>0</v>
      </c>
      <c r="N74" s="7" t="s">
        <v>45</v>
      </c>
      <c r="O74" s="7" t="s">
        <v>143</v>
      </c>
      <c r="P74" s="10"/>
      <c r="Q74" s="10">
        <v>3030</v>
      </c>
      <c r="R74" s="10">
        <v>26035</v>
      </c>
      <c r="S74" s="10"/>
      <c r="T74" s="10"/>
      <c r="U74" s="10"/>
      <c r="V74" s="10"/>
      <c r="W74" s="10"/>
      <c r="X74" s="10"/>
      <c r="Y74" s="5">
        <f t="shared" si="10"/>
        <v>0</v>
      </c>
      <c r="Z74" s="5">
        <f t="shared" si="11"/>
        <v>0</v>
      </c>
      <c r="AA74" s="5">
        <f t="shared" si="12"/>
        <v>1</v>
      </c>
      <c r="AB74" s="5">
        <f t="shared" si="13"/>
        <v>0</v>
      </c>
      <c r="AC74" s="11">
        <f t="shared" si="14"/>
        <v>29065</v>
      </c>
    </row>
    <row r="75" spans="1:29" x14ac:dyDescent="0.25">
      <c r="A75" s="6">
        <f t="shared" si="15"/>
        <v>73</v>
      </c>
      <c r="B75" s="7" t="s">
        <v>311</v>
      </c>
      <c r="C75" s="8" t="str">
        <f t="shared" si="9"/>
        <v>MIR</v>
      </c>
      <c r="D75" s="8" t="str">
        <f>IF(F75="","",INDEX([2]B!$I$2:$I$112,MATCH(F75,[2]B!$K$2:$K$112,0)))</f>
        <v>1. Gobierno</v>
      </c>
      <c r="E75" s="8" t="str">
        <f>IF(F75="","",INDEX([2]B!$J$2:$J$112,MATCH(F75,[2]B!$K$2:$K$112,0)))</f>
        <v>1.8. Otros servicios generales</v>
      </c>
      <c r="F75" s="7" t="s">
        <v>130</v>
      </c>
      <c r="G75" s="7" t="s">
        <v>27</v>
      </c>
      <c r="H75" s="9" t="s">
        <v>332</v>
      </c>
      <c r="I75" s="7" t="s">
        <v>333</v>
      </c>
      <c r="J75" s="7" t="s">
        <v>334</v>
      </c>
      <c r="K75" s="7" t="s">
        <v>327</v>
      </c>
      <c r="L75" s="7">
        <v>90</v>
      </c>
      <c r="M75" s="7">
        <v>100</v>
      </c>
      <c r="N75" s="7" t="s">
        <v>45</v>
      </c>
      <c r="O75" s="7" t="s">
        <v>35</v>
      </c>
      <c r="P75" s="10"/>
      <c r="Q75" s="10"/>
      <c r="R75" s="10"/>
      <c r="S75" s="10"/>
      <c r="T75" s="10"/>
      <c r="U75" s="10"/>
      <c r="V75" s="10"/>
      <c r="W75" s="10"/>
      <c r="X75" s="10"/>
      <c r="Y75" s="5">
        <f t="shared" si="10"/>
        <v>0</v>
      </c>
      <c r="Z75" s="5">
        <f t="shared" si="11"/>
        <v>0</v>
      </c>
      <c r="AA75" s="5">
        <f t="shared" si="12"/>
        <v>0</v>
      </c>
      <c r="AB75" s="5">
        <f t="shared" si="13"/>
        <v>1</v>
      </c>
      <c r="AC75" s="11">
        <f t="shared" si="14"/>
        <v>0</v>
      </c>
    </row>
    <row r="76" spans="1:29" x14ac:dyDescent="0.25">
      <c r="A76" s="6">
        <f t="shared" si="15"/>
        <v>74</v>
      </c>
      <c r="B76" s="7" t="s">
        <v>335</v>
      </c>
      <c r="C76" s="8" t="str">
        <f t="shared" si="9"/>
        <v>MIR</v>
      </c>
      <c r="D76" s="8" t="str">
        <f>IF(F76="","",INDEX([2]B!$I$2:$I$112,MATCH(F76,[2]B!$K$2:$K$112,0)))</f>
        <v>1. Gobierno</v>
      </c>
      <c r="E76" s="8" t="str">
        <f>IF(F76="","",INDEX([2]B!$J$2:$J$112,MATCH(F76,[2]B!$K$2:$K$112,0)))</f>
        <v>1.5. Asuntos financieros y hacendarios</v>
      </c>
      <c r="F76" s="7" t="s">
        <v>336</v>
      </c>
      <c r="G76" s="7" t="s">
        <v>24</v>
      </c>
      <c r="H76" s="9" t="s">
        <v>337</v>
      </c>
      <c r="I76" s="7" t="s">
        <v>338</v>
      </c>
      <c r="J76" s="7" t="s">
        <v>339</v>
      </c>
      <c r="K76" s="7" t="s">
        <v>340</v>
      </c>
      <c r="L76" s="7">
        <v>0</v>
      </c>
      <c r="M76" s="7">
        <v>0</v>
      </c>
      <c r="N76" s="7" t="s">
        <v>34</v>
      </c>
      <c r="O76" s="7" t="s">
        <v>77</v>
      </c>
      <c r="P76" s="10"/>
      <c r="Q76" s="10"/>
      <c r="R76" s="10"/>
      <c r="S76" s="10"/>
      <c r="T76" s="10"/>
      <c r="U76" s="10"/>
      <c r="V76" s="10"/>
      <c r="W76" s="10"/>
      <c r="X76" s="10"/>
      <c r="Y76" s="5">
        <f t="shared" si="10"/>
        <v>1</v>
      </c>
      <c r="Z76" s="5">
        <f t="shared" si="11"/>
        <v>0</v>
      </c>
      <c r="AA76" s="5">
        <f t="shared" si="12"/>
        <v>0</v>
      </c>
      <c r="AB76" s="5">
        <f t="shared" si="13"/>
        <v>0</v>
      </c>
      <c r="AC76" s="11">
        <f t="shared" si="14"/>
        <v>0</v>
      </c>
    </row>
    <row r="77" spans="1:29" x14ac:dyDescent="0.25">
      <c r="A77" s="6">
        <f t="shared" si="15"/>
        <v>75</v>
      </c>
      <c r="B77" s="7" t="s">
        <v>335</v>
      </c>
      <c r="C77" s="8" t="str">
        <f t="shared" si="9"/>
        <v>MIR</v>
      </c>
      <c r="D77" s="8" t="str">
        <f>IF(F77="","",INDEX([2]B!$I$2:$I$112,MATCH(F77,[2]B!$K$2:$K$112,0)))</f>
        <v>1. Gobierno</v>
      </c>
      <c r="E77" s="8" t="str">
        <f>IF(F77="","",INDEX([2]B!$J$2:$J$112,MATCH(F77,[2]B!$K$2:$K$112,0)))</f>
        <v>1.5. Asuntos financieros y hacendarios</v>
      </c>
      <c r="F77" s="7" t="s">
        <v>336</v>
      </c>
      <c r="G77" s="7" t="s">
        <v>36</v>
      </c>
      <c r="H77" s="9" t="s">
        <v>341</v>
      </c>
      <c r="I77" s="7" t="s">
        <v>342</v>
      </c>
      <c r="J77" s="7" t="s">
        <v>343</v>
      </c>
      <c r="K77" s="7" t="s">
        <v>344</v>
      </c>
      <c r="L77" s="7">
        <v>80</v>
      </c>
      <c r="M77" s="7">
        <v>100</v>
      </c>
      <c r="N77" s="7" t="s">
        <v>34</v>
      </c>
      <c r="O77" s="7" t="s">
        <v>35</v>
      </c>
      <c r="P77" s="10"/>
      <c r="Q77" s="10"/>
      <c r="R77" s="10"/>
      <c r="S77" s="10"/>
      <c r="T77" s="10"/>
      <c r="U77" s="10"/>
      <c r="V77" s="10"/>
      <c r="W77" s="10"/>
      <c r="X77" s="10"/>
      <c r="Y77" s="5">
        <f t="shared" si="10"/>
        <v>0</v>
      </c>
      <c r="Z77" s="5">
        <f t="shared" si="11"/>
        <v>1</v>
      </c>
      <c r="AA77" s="5">
        <f t="shared" si="12"/>
        <v>0</v>
      </c>
      <c r="AB77" s="5">
        <f t="shared" si="13"/>
        <v>0</v>
      </c>
      <c r="AC77" s="11">
        <f t="shared" si="14"/>
        <v>0</v>
      </c>
    </row>
    <row r="78" spans="1:29" x14ac:dyDescent="0.25">
      <c r="A78" s="6">
        <f t="shared" si="15"/>
        <v>76</v>
      </c>
      <c r="B78" s="7" t="s">
        <v>335</v>
      </c>
      <c r="C78" s="8" t="str">
        <f t="shared" si="9"/>
        <v>MIR</v>
      </c>
      <c r="D78" s="8" t="str">
        <f>IF(F78="","",INDEX([2]B!$I$2:$I$112,MATCH(F78,[2]B!$K$2:$K$112,0)))</f>
        <v>1. Gobierno</v>
      </c>
      <c r="E78" s="8" t="str">
        <f>IF(F78="","",INDEX([2]B!$J$2:$J$112,MATCH(F78,[2]B!$K$2:$K$112,0)))</f>
        <v>1.5. Asuntos financieros y hacendarios</v>
      </c>
      <c r="F78" s="7" t="s">
        <v>336</v>
      </c>
      <c r="G78" s="7" t="s">
        <v>26</v>
      </c>
      <c r="H78" s="9" t="s">
        <v>345</v>
      </c>
      <c r="I78" s="7" t="s">
        <v>346</v>
      </c>
      <c r="J78" s="7" t="s">
        <v>347</v>
      </c>
      <c r="K78" s="7" t="s">
        <v>348</v>
      </c>
      <c r="L78" s="7">
        <v>90</v>
      </c>
      <c r="M78" s="7">
        <v>100</v>
      </c>
      <c r="N78" s="7" t="s">
        <v>45</v>
      </c>
      <c r="O78" s="7" t="s">
        <v>35</v>
      </c>
      <c r="P78" s="10">
        <v>3633687.2</v>
      </c>
      <c r="Q78" s="10">
        <v>412080</v>
      </c>
      <c r="R78" s="10">
        <v>21535</v>
      </c>
      <c r="S78" s="10"/>
      <c r="T78" s="10">
        <v>10100</v>
      </c>
      <c r="U78" s="10"/>
      <c r="V78" s="10"/>
      <c r="W78" s="10"/>
      <c r="X78" s="10"/>
      <c r="Y78" s="5">
        <f t="shared" si="10"/>
        <v>0</v>
      </c>
      <c r="Z78" s="5">
        <f t="shared" si="11"/>
        <v>0</v>
      </c>
      <c r="AA78" s="5">
        <f t="shared" si="12"/>
        <v>1</v>
      </c>
      <c r="AB78" s="5">
        <f t="shared" si="13"/>
        <v>0</v>
      </c>
      <c r="AC78" s="11">
        <f t="shared" si="14"/>
        <v>4077402.2</v>
      </c>
    </row>
    <row r="79" spans="1:29" x14ac:dyDescent="0.25">
      <c r="A79" s="6">
        <f t="shared" si="15"/>
        <v>77</v>
      </c>
      <c r="B79" s="7" t="s">
        <v>335</v>
      </c>
      <c r="C79" s="8" t="str">
        <f t="shared" si="9"/>
        <v>MIR</v>
      </c>
      <c r="D79" s="8" t="str">
        <f>IF(F79="","",INDEX([2]B!$I$2:$I$112,MATCH(F79,[2]B!$K$2:$K$112,0)))</f>
        <v>1. Gobierno</v>
      </c>
      <c r="E79" s="8" t="str">
        <f>IF(F79="","",INDEX([2]B!$J$2:$J$112,MATCH(F79,[2]B!$K$2:$K$112,0)))</f>
        <v>1.5. Asuntos financieros y hacendarios</v>
      </c>
      <c r="F79" s="7" t="s">
        <v>336</v>
      </c>
      <c r="G79" s="7" t="s">
        <v>27</v>
      </c>
      <c r="H79" s="9" t="s">
        <v>349</v>
      </c>
      <c r="I79" s="7" t="s">
        <v>350</v>
      </c>
      <c r="J79" s="7" t="s">
        <v>351</v>
      </c>
      <c r="K79" s="7" t="s">
        <v>352</v>
      </c>
      <c r="L79" s="7">
        <v>90</v>
      </c>
      <c r="M79" s="7">
        <v>100</v>
      </c>
      <c r="N79" s="7" t="s">
        <v>45</v>
      </c>
      <c r="O79" s="7" t="s">
        <v>35</v>
      </c>
      <c r="P79" s="10"/>
      <c r="Q79" s="10"/>
      <c r="R79" s="10"/>
      <c r="S79" s="10"/>
      <c r="T79" s="10"/>
      <c r="U79" s="10"/>
      <c r="V79" s="10"/>
      <c r="W79" s="10"/>
      <c r="X79" s="10"/>
      <c r="Y79" s="5">
        <f t="shared" si="10"/>
        <v>0</v>
      </c>
      <c r="Z79" s="5">
        <f t="shared" si="11"/>
        <v>0</v>
      </c>
      <c r="AA79" s="5">
        <f t="shared" si="12"/>
        <v>0</v>
      </c>
      <c r="AB79" s="5">
        <f t="shared" si="13"/>
        <v>1</v>
      </c>
      <c r="AC79" s="11">
        <f t="shared" si="14"/>
        <v>0</v>
      </c>
    </row>
    <row r="80" spans="1:29" x14ac:dyDescent="0.25">
      <c r="A80" s="6">
        <f t="shared" si="15"/>
        <v>78</v>
      </c>
      <c r="B80" s="7" t="s">
        <v>335</v>
      </c>
      <c r="C80" s="8" t="str">
        <f t="shared" si="9"/>
        <v>MIR</v>
      </c>
      <c r="D80" s="8" t="str">
        <f>IF(F80="","",INDEX([2]B!$I$2:$I$112,MATCH(F80,[2]B!$K$2:$K$112,0)))</f>
        <v>1. Gobierno</v>
      </c>
      <c r="E80" s="8" t="str">
        <f>IF(F80="","",INDEX([2]B!$J$2:$J$112,MATCH(F80,[2]B!$K$2:$K$112,0)))</f>
        <v>1.5. Asuntos financieros y hacendarios</v>
      </c>
      <c r="F80" s="7" t="s">
        <v>336</v>
      </c>
      <c r="G80" s="7" t="s">
        <v>27</v>
      </c>
      <c r="H80" s="9" t="s">
        <v>353</v>
      </c>
      <c r="I80" s="7" t="s">
        <v>354</v>
      </c>
      <c r="J80" s="7" t="s">
        <v>355</v>
      </c>
      <c r="K80" s="7" t="s">
        <v>356</v>
      </c>
      <c r="L80" s="7">
        <v>90</v>
      </c>
      <c r="M80" s="7">
        <v>100</v>
      </c>
      <c r="N80" s="7" t="s">
        <v>45</v>
      </c>
      <c r="O80" s="7" t="s">
        <v>35</v>
      </c>
      <c r="P80" s="10"/>
      <c r="Q80" s="10"/>
      <c r="R80" s="10"/>
      <c r="S80" s="10"/>
      <c r="T80" s="10"/>
      <c r="U80" s="10"/>
      <c r="V80" s="10"/>
      <c r="W80" s="10"/>
      <c r="X80" s="10"/>
      <c r="Y80" s="5">
        <f t="shared" si="10"/>
        <v>0</v>
      </c>
      <c r="Z80" s="5">
        <f t="shared" si="11"/>
        <v>0</v>
      </c>
      <c r="AA80" s="5">
        <f t="shared" si="12"/>
        <v>0</v>
      </c>
      <c r="AB80" s="5">
        <f t="shared" si="13"/>
        <v>1</v>
      </c>
      <c r="AC80" s="11">
        <f t="shared" si="14"/>
        <v>0</v>
      </c>
    </row>
    <row r="81" spans="1:29" x14ac:dyDescent="0.25">
      <c r="A81" s="6">
        <f t="shared" si="15"/>
        <v>79</v>
      </c>
      <c r="B81" s="7" t="s">
        <v>335</v>
      </c>
      <c r="C81" s="8" t="str">
        <f t="shared" si="9"/>
        <v>MIR</v>
      </c>
      <c r="D81" s="8" t="str">
        <f>IF(F81="","",INDEX([2]B!$I$2:$I$112,MATCH(F81,[2]B!$K$2:$K$112,0)))</f>
        <v>1. Gobierno</v>
      </c>
      <c r="E81" s="8" t="str">
        <f>IF(F81="","",INDEX([2]B!$J$2:$J$112,MATCH(F81,[2]B!$K$2:$K$112,0)))</f>
        <v>1.5. Asuntos financieros y hacendarios</v>
      </c>
      <c r="F81" s="7" t="s">
        <v>336</v>
      </c>
      <c r="G81" s="7" t="s">
        <v>26</v>
      </c>
      <c r="H81" s="9" t="s">
        <v>357</v>
      </c>
      <c r="I81" s="7" t="s">
        <v>358</v>
      </c>
      <c r="J81" s="7" t="s">
        <v>359</v>
      </c>
      <c r="K81" s="7" t="s">
        <v>360</v>
      </c>
      <c r="L81" s="7">
        <v>0</v>
      </c>
      <c r="M81" s="7">
        <v>0</v>
      </c>
      <c r="N81" s="7" t="s">
        <v>45</v>
      </c>
      <c r="O81" s="7" t="s">
        <v>143</v>
      </c>
      <c r="P81" s="10">
        <v>644702.24</v>
      </c>
      <c r="Q81" s="10">
        <v>26321.599999999999</v>
      </c>
      <c r="R81" s="10">
        <v>7016</v>
      </c>
      <c r="S81" s="10"/>
      <c r="T81" s="10"/>
      <c r="U81" s="10"/>
      <c r="V81" s="10"/>
      <c r="W81" s="10"/>
      <c r="X81" s="10"/>
      <c r="Y81" s="5">
        <f t="shared" si="10"/>
        <v>0</v>
      </c>
      <c r="Z81" s="5">
        <f t="shared" si="11"/>
        <v>0</v>
      </c>
      <c r="AA81" s="5">
        <f t="shared" si="12"/>
        <v>1</v>
      </c>
      <c r="AB81" s="5">
        <f t="shared" si="13"/>
        <v>0</v>
      </c>
      <c r="AC81" s="11">
        <f t="shared" si="14"/>
        <v>678039.84</v>
      </c>
    </row>
    <row r="82" spans="1:29" x14ac:dyDescent="0.25">
      <c r="A82" s="6">
        <f t="shared" si="15"/>
        <v>80</v>
      </c>
      <c r="B82" s="7" t="s">
        <v>335</v>
      </c>
      <c r="C82" s="8" t="str">
        <f t="shared" si="9"/>
        <v>MIR</v>
      </c>
      <c r="D82" s="8" t="str">
        <f>IF(F82="","",INDEX([2]B!$I$2:$I$112,MATCH(F82,[2]B!$K$2:$K$112,0)))</f>
        <v>1. Gobierno</v>
      </c>
      <c r="E82" s="8" t="str">
        <f>IF(F82="","",INDEX([2]B!$J$2:$J$112,MATCH(F82,[2]B!$K$2:$K$112,0)))</f>
        <v>1.5. Asuntos financieros y hacendarios</v>
      </c>
      <c r="F82" s="7" t="s">
        <v>336</v>
      </c>
      <c r="G82" s="7" t="s">
        <v>27</v>
      </c>
      <c r="H82" s="9" t="s">
        <v>361</v>
      </c>
      <c r="I82" s="7" t="s">
        <v>362</v>
      </c>
      <c r="J82" s="7" t="s">
        <v>363</v>
      </c>
      <c r="K82" s="7" t="s">
        <v>364</v>
      </c>
      <c r="L82" s="7">
        <v>50</v>
      </c>
      <c r="M82" s="7">
        <v>100</v>
      </c>
      <c r="N82" s="7" t="s">
        <v>45</v>
      </c>
      <c r="O82" s="7" t="s">
        <v>35</v>
      </c>
      <c r="P82" s="10"/>
      <c r="Q82" s="10"/>
      <c r="R82" s="10"/>
      <c r="S82" s="10"/>
      <c r="T82" s="10"/>
      <c r="U82" s="10"/>
      <c r="V82" s="10"/>
      <c r="W82" s="10"/>
      <c r="X82" s="10"/>
      <c r="Y82" s="5">
        <f t="shared" si="10"/>
        <v>0</v>
      </c>
      <c r="Z82" s="5">
        <f t="shared" si="11"/>
        <v>0</v>
      </c>
      <c r="AA82" s="5">
        <f t="shared" si="12"/>
        <v>0</v>
      </c>
      <c r="AB82" s="5">
        <f t="shared" si="13"/>
        <v>1</v>
      </c>
      <c r="AC82" s="11">
        <f t="shared" si="14"/>
        <v>0</v>
      </c>
    </row>
    <row r="83" spans="1:29" x14ac:dyDescent="0.25">
      <c r="A83" s="6">
        <f t="shared" si="15"/>
        <v>81</v>
      </c>
      <c r="B83" s="7" t="s">
        <v>335</v>
      </c>
      <c r="C83" s="8" t="str">
        <f t="shared" si="9"/>
        <v>MIR</v>
      </c>
      <c r="D83" s="8" t="str">
        <f>IF(F83="","",INDEX([2]B!$I$2:$I$112,MATCH(F83,[2]B!$K$2:$K$112,0)))</f>
        <v>1. Gobierno</v>
      </c>
      <c r="E83" s="8" t="str">
        <f>IF(F83="","",INDEX([2]B!$J$2:$J$112,MATCH(F83,[2]B!$K$2:$K$112,0)))</f>
        <v>1.5. Asuntos financieros y hacendarios</v>
      </c>
      <c r="F83" s="7" t="s">
        <v>336</v>
      </c>
      <c r="G83" s="7" t="s">
        <v>27</v>
      </c>
      <c r="H83" s="9" t="s">
        <v>365</v>
      </c>
      <c r="I83" s="7" t="s">
        <v>366</v>
      </c>
      <c r="J83" s="7" t="s">
        <v>367</v>
      </c>
      <c r="K83" s="7" t="s">
        <v>368</v>
      </c>
      <c r="L83" s="7">
        <v>80</v>
      </c>
      <c r="M83" s="7">
        <v>100</v>
      </c>
      <c r="N83" s="7" t="s">
        <v>45</v>
      </c>
      <c r="O83" s="7" t="s">
        <v>35</v>
      </c>
      <c r="P83" s="10"/>
      <c r="Q83" s="10"/>
      <c r="R83" s="10"/>
      <c r="S83" s="10"/>
      <c r="T83" s="10"/>
      <c r="U83" s="10"/>
      <c r="V83" s="10"/>
      <c r="W83" s="10"/>
      <c r="X83" s="10"/>
      <c r="Y83" s="5">
        <f t="shared" si="10"/>
        <v>0</v>
      </c>
      <c r="Z83" s="5">
        <f t="shared" si="11"/>
        <v>0</v>
      </c>
      <c r="AA83" s="5">
        <f t="shared" si="12"/>
        <v>0</v>
      </c>
      <c r="AB83" s="5">
        <f t="shared" si="13"/>
        <v>1</v>
      </c>
      <c r="AC83" s="11">
        <f t="shared" si="14"/>
        <v>0</v>
      </c>
    </row>
    <row r="84" spans="1:29" x14ac:dyDescent="0.25">
      <c r="A84" s="6">
        <f t="shared" si="15"/>
        <v>82</v>
      </c>
      <c r="B84" s="7" t="s">
        <v>335</v>
      </c>
      <c r="C84" s="8" t="str">
        <f t="shared" si="9"/>
        <v>MIR</v>
      </c>
      <c r="D84" s="8" t="str">
        <f>IF(F84="","",INDEX([2]B!$I$2:$I$112,MATCH(F84,[2]B!$K$2:$K$112,0)))</f>
        <v>1. Gobierno</v>
      </c>
      <c r="E84" s="8" t="str">
        <f>IF(F84="","",INDEX([2]B!$J$2:$J$112,MATCH(F84,[2]B!$K$2:$K$112,0)))</f>
        <v>1.5. Asuntos financieros y hacendarios</v>
      </c>
      <c r="F84" s="7" t="s">
        <v>336</v>
      </c>
      <c r="G84" s="7" t="s">
        <v>26</v>
      </c>
      <c r="H84" s="9" t="s">
        <v>369</v>
      </c>
      <c r="I84" s="7" t="s">
        <v>370</v>
      </c>
      <c r="J84" s="7" t="s">
        <v>371</v>
      </c>
      <c r="K84" s="7" t="s">
        <v>372</v>
      </c>
      <c r="L84" s="7">
        <v>0</v>
      </c>
      <c r="M84" s="7">
        <v>0</v>
      </c>
      <c r="N84" s="7" t="s">
        <v>45</v>
      </c>
      <c r="O84" s="7" t="s">
        <v>143</v>
      </c>
      <c r="P84" s="10"/>
      <c r="Q84" s="10">
        <v>35050</v>
      </c>
      <c r="R84" s="10">
        <v>6327</v>
      </c>
      <c r="S84" s="10"/>
      <c r="T84" s="10">
        <v>5050</v>
      </c>
      <c r="U84" s="10"/>
      <c r="V84" s="10"/>
      <c r="W84" s="10"/>
      <c r="X84" s="10"/>
      <c r="Y84" s="5">
        <f t="shared" si="10"/>
        <v>0</v>
      </c>
      <c r="Z84" s="5">
        <f t="shared" si="11"/>
        <v>0</v>
      </c>
      <c r="AA84" s="5">
        <f t="shared" si="12"/>
        <v>1</v>
      </c>
      <c r="AB84" s="5">
        <f t="shared" si="13"/>
        <v>0</v>
      </c>
      <c r="AC84" s="11">
        <f t="shared" si="14"/>
        <v>46427</v>
      </c>
    </row>
    <row r="85" spans="1:29" x14ac:dyDescent="0.25">
      <c r="A85" s="6">
        <f t="shared" si="15"/>
        <v>83</v>
      </c>
      <c r="B85" s="7" t="s">
        <v>335</v>
      </c>
      <c r="C85" s="8" t="str">
        <f t="shared" si="9"/>
        <v>MIR</v>
      </c>
      <c r="D85" s="8" t="str">
        <f>IF(F85="","",INDEX([2]B!$I$2:$I$112,MATCH(F85,[2]B!$K$2:$K$112,0)))</f>
        <v>1. Gobierno</v>
      </c>
      <c r="E85" s="8" t="str">
        <f>IF(F85="","",INDEX([2]B!$J$2:$J$112,MATCH(F85,[2]B!$K$2:$K$112,0)))</f>
        <v>1.5. Asuntos financieros y hacendarios</v>
      </c>
      <c r="F85" s="7" t="s">
        <v>336</v>
      </c>
      <c r="G85" s="7" t="s">
        <v>27</v>
      </c>
      <c r="H85" s="9" t="s">
        <v>373</v>
      </c>
      <c r="I85" s="7" t="s">
        <v>374</v>
      </c>
      <c r="J85" s="7" t="s">
        <v>375</v>
      </c>
      <c r="K85" s="7" t="s">
        <v>376</v>
      </c>
      <c r="L85" s="7">
        <v>90</v>
      </c>
      <c r="M85" s="7">
        <v>100</v>
      </c>
      <c r="N85" s="7" t="s">
        <v>45</v>
      </c>
      <c r="O85" s="7" t="s">
        <v>35</v>
      </c>
      <c r="P85" s="10"/>
      <c r="Q85" s="10"/>
      <c r="R85" s="10"/>
      <c r="S85" s="10"/>
      <c r="T85" s="10"/>
      <c r="U85" s="10"/>
      <c r="V85" s="10"/>
      <c r="W85" s="10"/>
      <c r="X85" s="10"/>
      <c r="Y85" s="5">
        <f t="shared" si="10"/>
        <v>0</v>
      </c>
      <c r="Z85" s="5">
        <f t="shared" si="11"/>
        <v>0</v>
      </c>
      <c r="AA85" s="5">
        <f t="shared" si="12"/>
        <v>0</v>
      </c>
      <c r="AB85" s="5">
        <f t="shared" si="13"/>
        <v>1</v>
      </c>
      <c r="AC85" s="11">
        <f t="shared" si="14"/>
        <v>0</v>
      </c>
    </row>
    <row r="86" spans="1:29" x14ac:dyDescent="0.25">
      <c r="A86" s="6">
        <f t="shared" si="15"/>
        <v>84</v>
      </c>
      <c r="B86" s="7" t="s">
        <v>335</v>
      </c>
      <c r="C86" s="8" t="str">
        <f t="shared" si="9"/>
        <v>MIR</v>
      </c>
      <c r="D86" s="8" t="str">
        <f>IF(F86="","",INDEX([2]B!$I$2:$I$112,MATCH(F86,[2]B!$K$2:$K$112,0)))</f>
        <v>1. Gobierno</v>
      </c>
      <c r="E86" s="8" t="str">
        <f>IF(F86="","",INDEX([2]B!$J$2:$J$112,MATCH(F86,[2]B!$K$2:$K$112,0)))</f>
        <v>1.5. Asuntos financieros y hacendarios</v>
      </c>
      <c r="F86" s="7" t="s">
        <v>336</v>
      </c>
      <c r="G86" s="7" t="s">
        <v>26</v>
      </c>
      <c r="H86" s="9" t="s">
        <v>377</v>
      </c>
      <c r="I86" s="7" t="s">
        <v>378</v>
      </c>
      <c r="J86" s="7" t="s">
        <v>379</v>
      </c>
      <c r="K86" s="7" t="s">
        <v>380</v>
      </c>
      <c r="L86" s="7">
        <v>80</v>
      </c>
      <c r="M86" s="7">
        <v>100</v>
      </c>
      <c r="N86" s="7" t="s">
        <v>381</v>
      </c>
      <c r="O86" s="7" t="s">
        <v>35</v>
      </c>
      <c r="P86" s="10">
        <v>2427842.5600000001</v>
      </c>
      <c r="Q86" s="10">
        <v>35050</v>
      </c>
      <c r="R86" s="10">
        <v>2002</v>
      </c>
      <c r="S86" s="10"/>
      <c r="T86" s="10"/>
      <c r="U86" s="10"/>
      <c r="V86" s="10"/>
      <c r="W86" s="10"/>
      <c r="X86" s="10"/>
      <c r="Y86" s="5">
        <f t="shared" si="10"/>
        <v>0</v>
      </c>
      <c r="Z86" s="5">
        <f t="shared" si="11"/>
        <v>0</v>
      </c>
      <c r="AA86" s="5">
        <f t="shared" si="12"/>
        <v>1</v>
      </c>
      <c r="AB86" s="5">
        <f t="shared" si="13"/>
        <v>0</v>
      </c>
      <c r="AC86" s="11">
        <f t="shared" si="14"/>
        <v>2464894.56</v>
      </c>
    </row>
    <row r="87" spans="1:29" x14ac:dyDescent="0.25">
      <c r="A87" s="6">
        <f t="shared" si="15"/>
        <v>85</v>
      </c>
      <c r="B87" s="7" t="s">
        <v>335</v>
      </c>
      <c r="C87" s="8" t="str">
        <f t="shared" si="9"/>
        <v>MIR</v>
      </c>
      <c r="D87" s="8" t="str">
        <f>IF(F87="","",INDEX([2]B!$I$2:$I$112,MATCH(F87,[2]B!$K$2:$K$112,0)))</f>
        <v>1. Gobierno</v>
      </c>
      <c r="E87" s="8" t="str">
        <f>IF(F87="","",INDEX([2]B!$J$2:$J$112,MATCH(F87,[2]B!$K$2:$K$112,0)))</f>
        <v>1.5. Asuntos financieros y hacendarios</v>
      </c>
      <c r="F87" s="7" t="s">
        <v>336</v>
      </c>
      <c r="G87" s="7" t="s">
        <v>27</v>
      </c>
      <c r="H87" s="9" t="s">
        <v>382</v>
      </c>
      <c r="I87" s="7" t="s">
        <v>383</v>
      </c>
      <c r="J87" s="7" t="s">
        <v>384</v>
      </c>
      <c r="K87" s="7" t="s">
        <v>385</v>
      </c>
      <c r="L87" s="7">
        <v>90</v>
      </c>
      <c r="M87" s="7">
        <v>100</v>
      </c>
      <c r="N87" s="7" t="s">
        <v>381</v>
      </c>
      <c r="O87" s="7" t="s">
        <v>35</v>
      </c>
      <c r="P87" s="10"/>
      <c r="Q87" s="10"/>
      <c r="R87" s="10"/>
      <c r="S87" s="10"/>
      <c r="T87" s="10"/>
      <c r="U87" s="10"/>
      <c r="V87" s="10"/>
      <c r="W87" s="10"/>
      <c r="X87" s="10"/>
      <c r="Y87" s="5">
        <f t="shared" si="10"/>
        <v>0</v>
      </c>
      <c r="Z87" s="5">
        <f t="shared" si="11"/>
        <v>0</v>
      </c>
      <c r="AA87" s="5">
        <f t="shared" si="12"/>
        <v>0</v>
      </c>
      <c r="AB87" s="5">
        <f t="shared" si="13"/>
        <v>1</v>
      </c>
      <c r="AC87" s="11">
        <f t="shared" si="14"/>
        <v>0</v>
      </c>
    </row>
    <row r="88" spans="1:29" x14ac:dyDescent="0.25">
      <c r="A88" s="6">
        <f t="shared" si="15"/>
        <v>86</v>
      </c>
      <c r="B88" s="7" t="s">
        <v>386</v>
      </c>
      <c r="C88" s="8" t="str">
        <f t="shared" si="9"/>
        <v>MIR</v>
      </c>
      <c r="D88" s="8" t="str">
        <f>IF(F88="","",INDEX([2]B!$I$2:$I$112,MATCH(F88,[2]B!$K$2:$K$112,0)))</f>
        <v>1. Gobierno</v>
      </c>
      <c r="E88" s="8" t="str">
        <f>IF(F88="","",INDEX([2]B!$J$2:$J$112,MATCH(F88,[2]B!$K$2:$K$112,0)))</f>
        <v>1.5. Asuntos financieros y hacendarios</v>
      </c>
      <c r="F88" s="7" t="s">
        <v>336</v>
      </c>
      <c r="G88" s="7" t="s">
        <v>24</v>
      </c>
      <c r="H88" s="9" t="s">
        <v>387</v>
      </c>
      <c r="I88" s="7" t="s">
        <v>388</v>
      </c>
      <c r="J88" s="7" t="s">
        <v>389</v>
      </c>
      <c r="K88" s="7" t="s">
        <v>390</v>
      </c>
      <c r="L88" s="7">
        <v>0</v>
      </c>
      <c r="M88" s="7">
        <v>0</v>
      </c>
      <c r="N88" s="7" t="s">
        <v>34</v>
      </c>
      <c r="O88" s="7" t="s">
        <v>143</v>
      </c>
      <c r="P88" s="10"/>
      <c r="Q88" s="10"/>
      <c r="R88" s="10"/>
      <c r="S88" s="10"/>
      <c r="T88" s="10"/>
      <c r="U88" s="10"/>
      <c r="V88" s="10"/>
      <c r="W88" s="10"/>
      <c r="X88" s="10"/>
      <c r="Y88" s="5">
        <f t="shared" si="10"/>
        <v>1</v>
      </c>
      <c r="Z88" s="5">
        <f t="shared" si="11"/>
        <v>0</v>
      </c>
      <c r="AA88" s="5">
        <f t="shared" si="12"/>
        <v>0</v>
      </c>
      <c r="AB88" s="5">
        <f t="shared" si="13"/>
        <v>0</v>
      </c>
      <c r="AC88" s="11">
        <f t="shared" si="14"/>
        <v>0</v>
      </c>
    </row>
    <row r="89" spans="1:29" x14ac:dyDescent="0.25">
      <c r="A89" s="6">
        <f t="shared" si="15"/>
        <v>87</v>
      </c>
      <c r="B89" s="7" t="s">
        <v>386</v>
      </c>
      <c r="C89" s="8" t="str">
        <f t="shared" si="9"/>
        <v>MIR</v>
      </c>
      <c r="D89" s="8" t="str">
        <f>IF(F89="","",INDEX([2]B!$I$2:$I$112,MATCH(F89,[2]B!$K$2:$K$112,0)))</f>
        <v>1. Gobierno</v>
      </c>
      <c r="E89" s="8" t="str">
        <f>IF(F89="","",INDEX([2]B!$J$2:$J$112,MATCH(F89,[2]B!$K$2:$K$112,0)))</f>
        <v>1.5. Asuntos financieros y hacendarios</v>
      </c>
      <c r="F89" s="7" t="s">
        <v>336</v>
      </c>
      <c r="G89" s="7" t="s">
        <v>36</v>
      </c>
      <c r="H89" s="9" t="s">
        <v>391</v>
      </c>
      <c r="I89" s="7" t="s">
        <v>392</v>
      </c>
      <c r="J89" s="7" t="s">
        <v>393</v>
      </c>
      <c r="K89" s="7" t="s">
        <v>394</v>
      </c>
      <c r="L89" s="7">
        <v>95</v>
      </c>
      <c r="M89" s="7">
        <v>100</v>
      </c>
      <c r="N89" s="7" t="s">
        <v>34</v>
      </c>
      <c r="O89" s="7" t="s">
        <v>46</v>
      </c>
      <c r="P89" s="10"/>
      <c r="Q89" s="10"/>
      <c r="R89" s="10"/>
      <c r="S89" s="10"/>
      <c r="T89" s="10"/>
      <c r="U89" s="10"/>
      <c r="V89" s="10"/>
      <c r="W89" s="10"/>
      <c r="X89" s="10"/>
      <c r="Y89" s="5">
        <f t="shared" si="10"/>
        <v>0</v>
      </c>
      <c r="Z89" s="5">
        <f t="shared" si="11"/>
        <v>1</v>
      </c>
      <c r="AA89" s="5">
        <f t="shared" si="12"/>
        <v>0</v>
      </c>
      <c r="AB89" s="5">
        <f t="shared" si="13"/>
        <v>0</v>
      </c>
      <c r="AC89" s="11">
        <f t="shared" si="14"/>
        <v>0</v>
      </c>
    </row>
    <row r="90" spans="1:29" x14ac:dyDescent="0.25">
      <c r="A90" s="6">
        <f t="shared" si="15"/>
        <v>88</v>
      </c>
      <c r="B90" s="7" t="s">
        <v>386</v>
      </c>
      <c r="C90" s="8" t="str">
        <f t="shared" si="9"/>
        <v>MIR</v>
      </c>
      <c r="D90" s="8" t="str">
        <f>IF(F90="","",INDEX([2]B!$I$2:$I$112,MATCH(F90,[2]B!$K$2:$K$112,0)))</f>
        <v>1. Gobierno</v>
      </c>
      <c r="E90" s="8" t="str">
        <f>IF(F90="","",INDEX([2]B!$J$2:$J$112,MATCH(F90,[2]B!$K$2:$K$112,0)))</f>
        <v>1.5. Asuntos financieros y hacendarios</v>
      </c>
      <c r="F90" s="7" t="s">
        <v>336</v>
      </c>
      <c r="G90" s="7" t="s">
        <v>26</v>
      </c>
      <c r="H90" s="9" t="s">
        <v>395</v>
      </c>
      <c r="I90" s="7" t="s">
        <v>396</v>
      </c>
      <c r="J90" s="7" t="s">
        <v>397</v>
      </c>
      <c r="K90" s="7" t="s">
        <v>398</v>
      </c>
      <c r="L90" s="7">
        <v>0</v>
      </c>
      <c r="M90" s="7">
        <v>0</v>
      </c>
      <c r="N90" s="7" t="s">
        <v>45</v>
      </c>
      <c r="O90" s="7" t="s">
        <v>143</v>
      </c>
      <c r="P90" s="10">
        <v>1492262.72</v>
      </c>
      <c r="Q90" s="10">
        <v>19695</v>
      </c>
      <c r="R90" s="10">
        <v>15015</v>
      </c>
      <c r="S90" s="10"/>
      <c r="T90" s="10">
        <v>5050</v>
      </c>
      <c r="U90" s="10"/>
      <c r="V90" s="10"/>
      <c r="W90" s="10"/>
      <c r="X90" s="10"/>
      <c r="Y90" s="5">
        <f t="shared" si="10"/>
        <v>0</v>
      </c>
      <c r="Z90" s="5">
        <f t="shared" si="11"/>
        <v>0</v>
      </c>
      <c r="AA90" s="5">
        <f t="shared" si="12"/>
        <v>1</v>
      </c>
      <c r="AB90" s="5">
        <f t="shared" si="13"/>
        <v>0</v>
      </c>
      <c r="AC90" s="11">
        <f t="shared" si="14"/>
        <v>1532022.72</v>
      </c>
    </row>
    <row r="91" spans="1:29" x14ac:dyDescent="0.25">
      <c r="A91" s="6">
        <f t="shared" si="15"/>
        <v>89</v>
      </c>
      <c r="B91" s="7" t="s">
        <v>386</v>
      </c>
      <c r="C91" s="8" t="str">
        <f t="shared" si="9"/>
        <v>MIR</v>
      </c>
      <c r="D91" s="8" t="str">
        <f>IF(F91="","",INDEX([2]B!$I$2:$I$112,MATCH(F91,[2]B!$K$2:$K$112,0)))</f>
        <v>1. Gobierno</v>
      </c>
      <c r="E91" s="8" t="str">
        <f>IF(F91="","",INDEX([2]B!$J$2:$J$112,MATCH(F91,[2]B!$K$2:$K$112,0)))</f>
        <v>1.5. Asuntos financieros y hacendarios</v>
      </c>
      <c r="F91" s="7" t="s">
        <v>336</v>
      </c>
      <c r="G91" s="7" t="s">
        <v>27</v>
      </c>
      <c r="H91" s="9" t="s">
        <v>399</v>
      </c>
      <c r="I91" s="7" t="s">
        <v>400</v>
      </c>
      <c r="J91" s="7" t="s">
        <v>401</v>
      </c>
      <c r="K91" s="7" t="s">
        <v>402</v>
      </c>
      <c r="L91" s="7">
        <v>90</v>
      </c>
      <c r="M91" s="7">
        <v>100</v>
      </c>
      <c r="N91" s="7" t="s">
        <v>45</v>
      </c>
      <c r="O91" s="7" t="s">
        <v>35</v>
      </c>
      <c r="P91" s="10"/>
      <c r="Q91" s="10"/>
      <c r="R91" s="10"/>
      <c r="S91" s="10"/>
      <c r="T91" s="10"/>
      <c r="U91" s="10"/>
      <c r="V91" s="10"/>
      <c r="W91" s="10"/>
      <c r="X91" s="10"/>
      <c r="Y91" s="5">
        <f t="shared" si="10"/>
        <v>0</v>
      </c>
      <c r="Z91" s="5">
        <f t="shared" si="11"/>
        <v>0</v>
      </c>
      <c r="AA91" s="5">
        <f t="shared" si="12"/>
        <v>0</v>
      </c>
      <c r="AB91" s="5">
        <f t="shared" si="13"/>
        <v>1</v>
      </c>
      <c r="AC91" s="11">
        <f t="shared" si="14"/>
        <v>0</v>
      </c>
    </row>
    <row r="92" spans="1:29" x14ac:dyDescent="0.25">
      <c r="A92" s="6">
        <f t="shared" si="15"/>
        <v>90</v>
      </c>
      <c r="B92" s="7" t="s">
        <v>386</v>
      </c>
      <c r="C92" s="8" t="str">
        <f t="shared" si="9"/>
        <v>MIR</v>
      </c>
      <c r="D92" s="8" t="str">
        <f>IF(F92="","",INDEX([2]B!$I$2:$I$112,MATCH(F92,[2]B!$K$2:$K$112,0)))</f>
        <v>1. Gobierno</v>
      </c>
      <c r="E92" s="8" t="str">
        <f>IF(F92="","",INDEX([2]B!$J$2:$J$112,MATCH(F92,[2]B!$K$2:$K$112,0)))</f>
        <v>1.5. Asuntos financieros y hacendarios</v>
      </c>
      <c r="F92" s="7" t="s">
        <v>336</v>
      </c>
      <c r="G92" s="7" t="s">
        <v>27</v>
      </c>
      <c r="H92" s="9" t="s">
        <v>403</v>
      </c>
      <c r="I92" s="7" t="s">
        <v>404</v>
      </c>
      <c r="J92" s="7" t="s">
        <v>405</v>
      </c>
      <c r="K92" s="7" t="s">
        <v>406</v>
      </c>
      <c r="L92" s="7">
        <v>80</v>
      </c>
      <c r="M92" s="7">
        <v>100</v>
      </c>
      <c r="N92" s="7" t="s">
        <v>45</v>
      </c>
      <c r="O92" s="7" t="s">
        <v>35</v>
      </c>
      <c r="P92" s="10"/>
      <c r="Q92" s="10"/>
      <c r="R92" s="10"/>
      <c r="S92" s="10"/>
      <c r="T92" s="10"/>
      <c r="U92" s="10"/>
      <c r="V92" s="10"/>
      <c r="W92" s="10"/>
      <c r="X92" s="10"/>
      <c r="Y92" s="5">
        <f t="shared" si="10"/>
        <v>0</v>
      </c>
      <c r="Z92" s="5">
        <f t="shared" si="11"/>
        <v>0</v>
      </c>
      <c r="AA92" s="5">
        <f t="shared" si="12"/>
        <v>0</v>
      </c>
      <c r="AB92" s="5">
        <f t="shared" si="13"/>
        <v>1</v>
      </c>
      <c r="AC92" s="11">
        <f t="shared" si="14"/>
        <v>0</v>
      </c>
    </row>
    <row r="93" spans="1:29" x14ac:dyDescent="0.25">
      <c r="A93" s="6">
        <f t="shared" si="15"/>
        <v>91</v>
      </c>
      <c r="B93" s="7" t="s">
        <v>386</v>
      </c>
      <c r="C93" s="8" t="str">
        <f t="shared" si="9"/>
        <v>MIR</v>
      </c>
      <c r="D93" s="8" t="str">
        <f>IF(F93="","",INDEX([2]B!$I$2:$I$112,MATCH(F93,[2]B!$K$2:$K$112,0)))</f>
        <v>1. Gobierno</v>
      </c>
      <c r="E93" s="8" t="str">
        <f>IF(F93="","",INDEX([2]B!$J$2:$J$112,MATCH(F93,[2]B!$K$2:$K$112,0)))</f>
        <v>1.5. Asuntos financieros y hacendarios</v>
      </c>
      <c r="F93" s="7" t="s">
        <v>336</v>
      </c>
      <c r="G93" s="7" t="s">
        <v>26</v>
      </c>
      <c r="H93" s="9" t="s">
        <v>407</v>
      </c>
      <c r="I93" s="7" t="s">
        <v>408</v>
      </c>
      <c r="J93" s="7" t="s">
        <v>409</v>
      </c>
      <c r="K93" s="7" t="s">
        <v>410</v>
      </c>
      <c r="L93" s="7">
        <v>0</v>
      </c>
      <c r="M93" s="7">
        <v>0</v>
      </c>
      <c r="N93" s="7" t="s">
        <v>45</v>
      </c>
      <c r="O93" s="7" t="s">
        <v>143</v>
      </c>
      <c r="P93" s="10">
        <v>1137110</v>
      </c>
      <c r="Q93" s="10">
        <v>29290</v>
      </c>
      <c r="R93" s="10">
        <v>10515</v>
      </c>
      <c r="S93" s="10"/>
      <c r="T93" s="10">
        <v>10100</v>
      </c>
      <c r="U93" s="10"/>
      <c r="V93" s="10"/>
      <c r="W93" s="10"/>
      <c r="X93" s="10"/>
      <c r="Y93" s="5">
        <f t="shared" si="10"/>
        <v>0</v>
      </c>
      <c r="Z93" s="5">
        <f t="shared" si="11"/>
        <v>0</v>
      </c>
      <c r="AA93" s="5">
        <f t="shared" si="12"/>
        <v>1</v>
      </c>
      <c r="AB93" s="5">
        <f t="shared" si="13"/>
        <v>0</v>
      </c>
      <c r="AC93" s="11">
        <f t="shared" si="14"/>
        <v>1187015</v>
      </c>
    </row>
    <row r="94" spans="1:29" x14ac:dyDescent="0.25">
      <c r="A94" s="6">
        <f t="shared" si="15"/>
        <v>92</v>
      </c>
      <c r="B94" s="7" t="s">
        <v>386</v>
      </c>
      <c r="C94" s="8" t="str">
        <f t="shared" si="9"/>
        <v>MIR</v>
      </c>
      <c r="D94" s="8" t="str">
        <f>IF(F94="","",INDEX([2]B!$I$2:$I$112,MATCH(F94,[2]B!$K$2:$K$112,0)))</f>
        <v>1. Gobierno</v>
      </c>
      <c r="E94" s="8" t="str">
        <f>IF(F94="","",INDEX([2]B!$J$2:$J$112,MATCH(F94,[2]B!$K$2:$K$112,0)))</f>
        <v>1.5. Asuntos financieros y hacendarios</v>
      </c>
      <c r="F94" s="7" t="s">
        <v>336</v>
      </c>
      <c r="G94" s="7" t="s">
        <v>27</v>
      </c>
      <c r="H94" s="9" t="s">
        <v>411</v>
      </c>
      <c r="I94" s="7" t="s">
        <v>412</v>
      </c>
      <c r="J94" s="7" t="s">
        <v>413</v>
      </c>
      <c r="K94" s="7" t="s">
        <v>414</v>
      </c>
      <c r="L94" s="7">
        <v>90</v>
      </c>
      <c r="M94" s="7">
        <v>100</v>
      </c>
      <c r="N94" s="7" t="s">
        <v>45</v>
      </c>
      <c r="O94" s="7" t="s">
        <v>35</v>
      </c>
      <c r="P94" s="10"/>
      <c r="Q94" s="10"/>
      <c r="R94" s="10"/>
      <c r="S94" s="10"/>
      <c r="T94" s="10"/>
      <c r="U94" s="10"/>
      <c r="V94" s="10"/>
      <c r="W94" s="10"/>
      <c r="X94" s="10"/>
      <c r="Y94" s="5">
        <f t="shared" si="10"/>
        <v>0</v>
      </c>
      <c r="Z94" s="5">
        <f t="shared" si="11"/>
        <v>0</v>
      </c>
      <c r="AA94" s="5">
        <f t="shared" si="12"/>
        <v>0</v>
      </c>
      <c r="AB94" s="5">
        <f t="shared" si="13"/>
        <v>1</v>
      </c>
      <c r="AC94" s="11">
        <f t="shared" si="14"/>
        <v>0</v>
      </c>
    </row>
    <row r="95" spans="1:29" x14ac:dyDescent="0.25">
      <c r="A95" s="6">
        <f t="shared" si="15"/>
        <v>93</v>
      </c>
      <c r="B95" s="7" t="s">
        <v>386</v>
      </c>
      <c r="C95" s="8" t="str">
        <f t="shared" si="9"/>
        <v>MIR</v>
      </c>
      <c r="D95" s="8" t="str">
        <f>IF(F95="","",INDEX([2]B!$I$2:$I$112,MATCH(F95,[2]B!$K$2:$K$112,0)))</f>
        <v>1. Gobierno</v>
      </c>
      <c r="E95" s="8" t="str">
        <f>IF(F95="","",INDEX([2]B!$J$2:$J$112,MATCH(F95,[2]B!$K$2:$K$112,0)))</f>
        <v>1.5. Asuntos financieros y hacendarios</v>
      </c>
      <c r="F95" s="7" t="s">
        <v>336</v>
      </c>
      <c r="G95" s="7" t="s">
        <v>26</v>
      </c>
      <c r="H95" s="9" t="s">
        <v>415</v>
      </c>
      <c r="I95" s="7" t="s">
        <v>416</v>
      </c>
      <c r="J95" s="7" t="s">
        <v>417</v>
      </c>
      <c r="K95" s="7" t="s">
        <v>418</v>
      </c>
      <c r="L95" s="7">
        <v>0</v>
      </c>
      <c r="M95" s="7">
        <v>0</v>
      </c>
      <c r="N95" s="7" t="s">
        <v>45</v>
      </c>
      <c r="O95" s="7" t="s">
        <v>143</v>
      </c>
      <c r="P95" s="10">
        <v>3181890.4</v>
      </c>
      <c r="Q95" s="10">
        <v>1692846</v>
      </c>
      <c r="R95" s="10">
        <v>2337380</v>
      </c>
      <c r="S95" s="10"/>
      <c r="T95" s="10">
        <v>20200</v>
      </c>
      <c r="U95" s="10"/>
      <c r="V95" s="10"/>
      <c r="W95" s="10"/>
      <c r="X95" s="10"/>
      <c r="Y95" s="5">
        <f t="shared" si="10"/>
        <v>0</v>
      </c>
      <c r="Z95" s="5">
        <f t="shared" si="11"/>
        <v>0</v>
      </c>
      <c r="AA95" s="5">
        <f t="shared" si="12"/>
        <v>1</v>
      </c>
      <c r="AB95" s="5">
        <f t="shared" si="13"/>
        <v>0</v>
      </c>
      <c r="AC95" s="11">
        <f t="shared" si="14"/>
        <v>7232316.4000000004</v>
      </c>
    </row>
    <row r="96" spans="1:29" x14ac:dyDescent="0.25">
      <c r="A96" s="6">
        <f t="shared" si="15"/>
        <v>94</v>
      </c>
      <c r="B96" s="7" t="s">
        <v>386</v>
      </c>
      <c r="C96" s="8" t="str">
        <f t="shared" si="9"/>
        <v>MIR</v>
      </c>
      <c r="D96" s="8" t="str">
        <f>IF(F96="","",INDEX([2]B!$I$2:$I$112,MATCH(F96,[2]B!$K$2:$K$112,0)))</f>
        <v>1. Gobierno</v>
      </c>
      <c r="E96" s="8" t="str">
        <f>IF(F96="","",INDEX([2]B!$J$2:$J$112,MATCH(F96,[2]B!$K$2:$K$112,0)))</f>
        <v>1.5. Asuntos financieros y hacendarios</v>
      </c>
      <c r="F96" s="7" t="s">
        <v>336</v>
      </c>
      <c r="G96" s="7" t="s">
        <v>27</v>
      </c>
      <c r="H96" s="9" t="s">
        <v>419</v>
      </c>
      <c r="I96" s="7" t="s">
        <v>420</v>
      </c>
      <c r="J96" s="7" t="s">
        <v>421</v>
      </c>
      <c r="K96" s="7" t="s">
        <v>422</v>
      </c>
      <c r="L96" s="7">
        <v>80</v>
      </c>
      <c r="M96" s="7">
        <v>100</v>
      </c>
      <c r="N96" s="7" t="s">
        <v>45</v>
      </c>
      <c r="O96" s="7" t="s">
        <v>35</v>
      </c>
      <c r="P96" s="10"/>
      <c r="Q96" s="10"/>
      <c r="R96" s="10"/>
      <c r="S96" s="10"/>
      <c r="T96" s="10"/>
      <c r="U96" s="10"/>
      <c r="V96" s="10"/>
      <c r="W96" s="10"/>
      <c r="X96" s="10"/>
      <c r="Y96" s="5">
        <f t="shared" si="10"/>
        <v>0</v>
      </c>
      <c r="Z96" s="5">
        <f t="shared" si="11"/>
        <v>0</v>
      </c>
      <c r="AA96" s="5">
        <f t="shared" si="12"/>
        <v>0</v>
      </c>
      <c r="AB96" s="5">
        <f t="shared" si="13"/>
        <v>1</v>
      </c>
      <c r="AC96" s="11">
        <f t="shared" si="14"/>
        <v>0</v>
      </c>
    </row>
    <row r="97" spans="1:29" x14ac:dyDescent="0.25">
      <c r="A97" s="6">
        <f t="shared" si="15"/>
        <v>95</v>
      </c>
      <c r="B97" s="7" t="s">
        <v>386</v>
      </c>
      <c r="C97" s="8" t="str">
        <f t="shared" si="9"/>
        <v>MIR</v>
      </c>
      <c r="D97" s="8" t="str">
        <f>IF(F97="","",INDEX([2]B!$I$2:$I$112,MATCH(F97,[2]B!$K$2:$K$112,0)))</f>
        <v>1. Gobierno</v>
      </c>
      <c r="E97" s="8" t="str">
        <f>IF(F97="","",INDEX([2]B!$J$2:$J$112,MATCH(F97,[2]B!$K$2:$K$112,0)))</f>
        <v>1.5. Asuntos financieros y hacendarios</v>
      </c>
      <c r="F97" s="7" t="s">
        <v>336</v>
      </c>
      <c r="G97" s="7" t="s">
        <v>27</v>
      </c>
      <c r="H97" s="9" t="s">
        <v>423</v>
      </c>
      <c r="I97" s="7" t="s">
        <v>424</v>
      </c>
      <c r="J97" s="7" t="s">
        <v>425</v>
      </c>
      <c r="K97" s="7" t="s">
        <v>426</v>
      </c>
      <c r="L97" s="7">
        <v>100</v>
      </c>
      <c r="M97" s="7">
        <v>100</v>
      </c>
      <c r="N97" s="7" t="s">
        <v>45</v>
      </c>
      <c r="O97" s="7" t="s">
        <v>35</v>
      </c>
      <c r="P97" s="10"/>
      <c r="Q97" s="10"/>
      <c r="R97" s="10"/>
      <c r="S97" s="10"/>
      <c r="T97" s="10"/>
      <c r="U97" s="10"/>
      <c r="V97" s="10"/>
      <c r="W97" s="10"/>
      <c r="X97" s="10"/>
      <c r="Y97" s="5">
        <f t="shared" si="10"/>
        <v>0</v>
      </c>
      <c r="Z97" s="5">
        <f t="shared" si="11"/>
        <v>0</v>
      </c>
      <c r="AA97" s="5">
        <f t="shared" si="12"/>
        <v>0</v>
      </c>
      <c r="AB97" s="5">
        <f t="shared" si="13"/>
        <v>1</v>
      </c>
      <c r="AC97" s="11">
        <f t="shared" si="14"/>
        <v>0</v>
      </c>
    </row>
    <row r="98" spans="1:29" x14ac:dyDescent="0.25">
      <c r="A98" s="6">
        <f t="shared" si="15"/>
        <v>96</v>
      </c>
      <c r="B98" s="7" t="s">
        <v>386</v>
      </c>
      <c r="C98" s="8" t="str">
        <f t="shared" si="9"/>
        <v>MIR</v>
      </c>
      <c r="D98" s="8" t="str">
        <f>IF(F98="","",INDEX([2]B!$I$2:$I$112,MATCH(F98,[2]B!$K$2:$K$112,0)))</f>
        <v>1. Gobierno</v>
      </c>
      <c r="E98" s="8" t="str">
        <f>IF(F98="","",INDEX([2]B!$J$2:$J$112,MATCH(F98,[2]B!$K$2:$K$112,0)))</f>
        <v>1.5. Asuntos financieros y hacendarios</v>
      </c>
      <c r="F98" s="7" t="s">
        <v>336</v>
      </c>
      <c r="G98" s="7" t="s">
        <v>27</v>
      </c>
      <c r="H98" s="9" t="s">
        <v>427</v>
      </c>
      <c r="I98" s="7" t="s">
        <v>428</v>
      </c>
      <c r="J98" s="7" t="s">
        <v>429</v>
      </c>
      <c r="K98" s="7" t="s">
        <v>422</v>
      </c>
      <c r="L98" s="7">
        <v>90</v>
      </c>
      <c r="M98" s="7">
        <v>100</v>
      </c>
      <c r="N98" s="7" t="s">
        <v>45</v>
      </c>
      <c r="O98" s="7" t="s">
        <v>35</v>
      </c>
      <c r="P98" s="10"/>
      <c r="Q98" s="10"/>
      <c r="R98" s="10"/>
      <c r="S98" s="10"/>
      <c r="T98" s="10"/>
      <c r="U98" s="10"/>
      <c r="V98" s="10"/>
      <c r="W98" s="10"/>
      <c r="X98" s="10"/>
      <c r="Y98" s="5">
        <f t="shared" si="10"/>
        <v>0</v>
      </c>
      <c r="Z98" s="5">
        <f t="shared" si="11"/>
        <v>0</v>
      </c>
      <c r="AA98" s="5">
        <f t="shared" si="12"/>
        <v>0</v>
      </c>
      <c r="AB98" s="5">
        <f t="shared" si="13"/>
        <v>1</v>
      </c>
      <c r="AC98" s="11">
        <f t="shared" si="14"/>
        <v>0</v>
      </c>
    </row>
    <row r="99" spans="1:29" x14ac:dyDescent="0.25">
      <c r="A99" s="6">
        <f t="shared" si="15"/>
        <v>97</v>
      </c>
      <c r="B99" s="7" t="s">
        <v>386</v>
      </c>
      <c r="C99" s="8" t="str">
        <f t="shared" si="9"/>
        <v>MIR</v>
      </c>
      <c r="D99" s="8" t="str">
        <f>IF(F99="","",INDEX([2]B!$I$2:$I$112,MATCH(F99,[2]B!$K$2:$K$112,0)))</f>
        <v>1. Gobierno</v>
      </c>
      <c r="E99" s="8" t="str">
        <f>IF(F99="","",INDEX([2]B!$J$2:$J$112,MATCH(F99,[2]B!$K$2:$K$112,0)))</f>
        <v>1.5. Asuntos financieros y hacendarios</v>
      </c>
      <c r="F99" s="7" t="s">
        <v>336</v>
      </c>
      <c r="G99" s="7" t="s">
        <v>27</v>
      </c>
      <c r="H99" s="9" t="s">
        <v>430</v>
      </c>
      <c r="I99" s="7" t="s">
        <v>431</v>
      </c>
      <c r="J99" s="7" t="s">
        <v>425</v>
      </c>
      <c r="K99" s="7" t="s">
        <v>426</v>
      </c>
      <c r="L99" s="7">
        <v>100</v>
      </c>
      <c r="M99" s="7">
        <v>100</v>
      </c>
      <c r="N99" s="7" t="s">
        <v>45</v>
      </c>
      <c r="O99" s="7" t="s">
        <v>35</v>
      </c>
      <c r="P99" s="10"/>
      <c r="Q99" s="10"/>
      <c r="R99" s="10"/>
      <c r="S99" s="10"/>
      <c r="T99" s="10"/>
      <c r="U99" s="10"/>
      <c r="V99" s="10"/>
      <c r="W99" s="10"/>
      <c r="X99" s="10"/>
      <c r="Y99" s="5">
        <f t="shared" si="10"/>
        <v>0</v>
      </c>
      <c r="Z99" s="5">
        <f t="shared" si="11"/>
        <v>0</v>
      </c>
      <c r="AA99" s="5">
        <f t="shared" si="12"/>
        <v>0</v>
      </c>
      <c r="AB99" s="5">
        <f t="shared" si="13"/>
        <v>1</v>
      </c>
      <c r="AC99" s="11">
        <f t="shared" si="14"/>
        <v>0</v>
      </c>
    </row>
    <row r="100" spans="1:29" x14ac:dyDescent="0.25">
      <c r="A100" s="6">
        <f t="shared" si="15"/>
        <v>98</v>
      </c>
      <c r="B100" s="7" t="s">
        <v>432</v>
      </c>
      <c r="C100" s="8" t="str">
        <f t="shared" si="9"/>
        <v>MIR</v>
      </c>
      <c r="D100" s="8" t="str">
        <f>IF(F100="","",INDEX([2]B!$I$2:$I$112,MATCH(F100,[2]B!$K$2:$K$112,0)))</f>
        <v>1. Gobierno</v>
      </c>
      <c r="E100" s="8" t="str">
        <f>IF(F100="","",INDEX([2]B!$J$2:$J$112,MATCH(F100,[2]B!$K$2:$K$112,0)))</f>
        <v>1.5. Asuntos financieros y hacendarios</v>
      </c>
      <c r="F100" s="7" t="s">
        <v>336</v>
      </c>
      <c r="G100" s="7" t="s">
        <v>24</v>
      </c>
      <c r="H100" s="9" t="s">
        <v>433</v>
      </c>
      <c r="I100" s="7" t="s">
        <v>434</v>
      </c>
      <c r="J100" s="7" t="s">
        <v>435</v>
      </c>
      <c r="K100" s="7" t="s">
        <v>436</v>
      </c>
      <c r="L100" s="7">
        <v>100</v>
      </c>
      <c r="M100" s="7">
        <v>100</v>
      </c>
      <c r="N100" s="7" t="s">
        <v>34</v>
      </c>
      <c r="O100" s="7" t="s">
        <v>35</v>
      </c>
      <c r="P100" s="10"/>
      <c r="Q100" s="10"/>
      <c r="R100" s="10"/>
      <c r="S100" s="10"/>
      <c r="T100" s="10"/>
      <c r="U100" s="10"/>
      <c r="V100" s="10"/>
      <c r="W100" s="10"/>
      <c r="X100" s="10"/>
      <c r="Y100" s="5">
        <f t="shared" si="10"/>
        <v>1</v>
      </c>
      <c r="Z100" s="5">
        <f t="shared" si="11"/>
        <v>0</v>
      </c>
      <c r="AA100" s="5">
        <f t="shared" si="12"/>
        <v>0</v>
      </c>
      <c r="AB100" s="5">
        <f t="shared" si="13"/>
        <v>0</v>
      </c>
      <c r="AC100" s="11">
        <f t="shared" si="14"/>
        <v>0</v>
      </c>
    </row>
    <row r="101" spans="1:29" x14ac:dyDescent="0.25">
      <c r="A101" s="6">
        <f t="shared" si="15"/>
        <v>99</v>
      </c>
      <c r="B101" s="7" t="s">
        <v>432</v>
      </c>
      <c r="C101" s="8" t="str">
        <f t="shared" si="9"/>
        <v>MIR</v>
      </c>
      <c r="D101" s="8" t="str">
        <f>IF(F101="","",INDEX([2]B!$I$2:$I$112,MATCH(F101,[2]B!$K$2:$K$112,0)))</f>
        <v>1. Gobierno</v>
      </c>
      <c r="E101" s="8" t="str">
        <f>IF(F101="","",INDEX([2]B!$J$2:$J$112,MATCH(F101,[2]B!$K$2:$K$112,0)))</f>
        <v>1.5. Asuntos financieros y hacendarios</v>
      </c>
      <c r="F101" s="7" t="s">
        <v>336</v>
      </c>
      <c r="G101" s="7" t="s">
        <v>36</v>
      </c>
      <c r="H101" s="9" t="s">
        <v>437</v>
      </c>
      <c r="I101" s="7" t="s">
        <v>438</v>
      </c>
      <c r="J101" s="7" t="s">
        <v>439</v>
      </c>
      <c r="K101" s="7" t="s">
        <v>440</v>
      </c>
      <c r="L101" s="7">
        <v>70</v>
      </c>
      <c r="M101" s="7">
        <v>100</v>
      </c>
      <c r="N101" s="7" t="s">
        <v>34</v>
      </c>
      <c r="O101" s="7" t="s">
        <v>35</v>
      </c>
      <c r="P101" s="10"/>
      <c r="Q101" s="10"/>
      <c r="R101" s="10"/>
      <c r="S101" s="10"/>
      <c r="T101" s="10"/>
      <c r="U101" s="10"/>
      <c r="V101" s="10"/>
      <c r="W101" s="10"/>
      <c r="X101" s="10"/>
      <c r="Y101" s="5">
        <f t="shared" si="10"/>
        <v>0</v>
      </c>
      <c r="Z101" s="5">
        <f t="shared" si="11"/>
        <v>1</v>
      </c>
      <c r="AA101" s="5">
        <f t="shared" si="12"/>
        <v>0</v>
      </c>
      <c r="AB101" s="5">
        <f t="shared" si="13"/>
        <v>0</v>
      </c>
      <c r="AC101" s="11">
        <f t="shared" si="14"/>
        <v>0</v>
      </c>
    </row>
    <row r="102" spans="1:29" x14ac:dyDescent="0.25">
      <c r="A102" s="6">
        <f t="shared" si="15"/>
        <v>100</v>
      </c>
      <c r="B102" s="7" t="s">
        <v>432</v>
      </c>
      <c r="C102" s="8" t="str">
        <f t="shared" si="9"/>
        <v>MIR</v>
      </c>
      <c r="D102" s="8" t="str">
        <f>IF(F102="","",INDEX([2]B!$I$2:$I$112,MATCH(F102,[2]B!$K$2:$K$112,0)))</f>
        <v>1. Gobierno</v>
      </c>
      <c r="E102" s="8" t="str">
        <f>IF(F102="","",INDEX([2]B!$J$2:$J$112,MATCH(F102,[2]B!$K$2:$K$112,0)))</f>
        <v>1.5. Asuntos financieros y hacendarios</v>
      </c>
      <c r="F102" s="7" t="s">
        <v>336</v>
      </c>
      <c r="G102" s="7" t="s">
        <v>26</v>
      </c>
      <c r="H102" s="9" t="s">
        <v>441</v>
      </c>
      <c r="I102" s="7" t="s">
        <v>442</v>
      </c>
      <c r="J102" s="7" t="s">
        <v>443</v>
      </c>
      <c r="K102" s="7" t="s">
        <v>444</v>
      </c>
      <c r="L102" s="7">
        <v>90</v>
      </c>
      <c r="M102" s="7">
        <v>100</v>
      </c>
      <c r="N102" s="7" t="s">
        <v>45</v>
      </c>
      <c r="O102" s="7" t="s">
        <v>46</v>
      </c>
      <c r="P102" s="10">
        <v>7689722.5599999996</v>
      </c>
      <c r="Q102" s="10">
        <v>264025</v>
      </c>
      <c r="R102" s="10">
        <v>17907757.030000001</v>
      </c>
      <c r="S102" s="10">
        <v>164668416.19999999</v>
      </c>
      <c r="T102" s="10">
        <v>15150</v>
      </c>
      <c r="U102" s="10"/>
      <c r="V102" s="10"/>
      <c r="W102" s="10"/>
      <c r="X102" s="10">
        <v>102126953.72</v>
      </c>
      <c r="Y102" s="5">
        <f t="shared" si="10"/>
        <v>0</v>
      </c>
      <c r="Z102" s="5">
        <f t="shared" si="11"/>
        <v>0</v>
      </c>
      <c r="AA102" s="5">
        <f t="shared" si="12"/>
        <v>1</v>
      </c>
      <c r="AB102" s="5">
        <f t="shared" si="13"/>
        <v>0</v>
      </c>
      <c r="AC102" s="11">
        <f t="shared" si="14"/>
        <v>292672024.50999999</v>
      </c>
    </row>
    <row r="103" spans="1:29" x14ac:dyDescent="0.25">
      <c r="A103" s="6">
        <f t="shared" si="15"/>
        <v>101</v>
      </c>
      <c r="B103" s="7" t="s">
        <v>432</v>
      </c>
      <c r="C103" s="8" t="str">
        <f t="shared" si="9"/>
        <v>MIR</v>
      </c>
      <c r="D103" s="8" t="str">
        <f>IF(F103="","",INDEX([2]B!$I$2:$I$112,MATCH(F103,[2]B!$K$2:$K$112,0)))</f>
        <v>1. Gobierno</v>
      </c>
      <c r="E103" s="8" t="str">
        <f>IF(F103="","",INDEX([2]B!$J$2:$J$112,MATCH(F103,[2]B!$K$2:$K$112,0)))</f>
        <v>1.5. Asuntos financieros y hacendarios</v>
      </c>
      <c r="F103" s="7" t="s">
        <v>336</v>
      </c>
      <c r="G103" s="7" t="s">
        <v>27</v>
      </c>
      <c r="H103" s="9" t="s">
        <v>445</v>
      </c>
      <c r="I103" s="7" t="s">
        <v>446</v>
      </c>
      <c r="J103" s="7" t="s">
        <v>447</v>
      </c>
      <c r="K103" s="7" t="s">
        <v>448</v>
      </c>
      <c r="L103" s="7">
        <v>90</v>
      </c>
      <c r="M103" s="7">
        <v>100</v>
      </c>
      <c r="N103" s="7" t="s">
        <v>45</v>
      </c>
      <c r="O103" s="7" t="s">
        <v>35</v>
      </c>
      <c r="P103" s="10"/>
      <c r="Q103" s="10"/>
      <c r="R103" s="10"/>
      <c r="S103" s="10"/>
      <c r="T103" s="10"/>
      <c r="U103" s="10"/>
      <c r="V103" s="10"/>
      <c r="W103" s="10"/>
      <c r="X103" s="10"/>
      <c r="Y103" s="5">
        <f t="shared" si="10"/>
        <v>0</v>
      </c>
      <c r="Z103" s="5">
        <f t="shared" si="11"/>
        <v>0</v>
      </c>
      <c r="AA103" s="5">
        <f t="shared" si="12"/>
        <v>0</v>
      </c>
      <c r="AB103" s="5">
        <f t="shared" si="13"/>
        <v>1</v>
      </c>
      <c r="AC103" s="11">
        <f t="shared" si="14"/>
        <v>0</v>
      </c>
    </row>
    <row r="104" spans="1:29" x14ac:dyDescent="0.25">
      <c r="A104" s="6">
        <f t="shared" si="15"/>
        <v>102</v>
      </c>
      <c r="B104" s="7" t="s">
        <v>432</v>
      </c>
      <c r="C104" s="8" t="str">
        <f t="shared" si="9"/>
        <v>MIR</v>
      </c>
      <c r="D104" s="8" t="str">
        <f>IF(F104="","",INDEX([2]B!$I$2:$I$112,MATCH(F104,[2]B!$K$2:$K$112,0)))</f>
        <v>1. Gobierno</v>
      </c>
      <c r="E104" s="8" t="str">
        <f>IF(F104="","",INDEX([2]B!$J$2:$J$112,MATCH(F104,[2]B!$K$2:$K$112,0)))</f>
        <v>1.5. Asuntos financieros y hacendarios</v>
      </c>
      <c r="F104" s="7" t="s">
        <v>336</v>
      </c>
      <c r="G104" s="7" t="s">
        <v>27</v>
      </c>
      <c r="H104" s="9" t="s">
        <v>449</v>
      </c>
      <c r="I104" s="7" t="s">
        <v>450</v>
      </c>
      <c r="J104" s="7" t="s">
        <v>451</v>
      </c>
      <c r="K104" s="7" t="s">
        <v>452</v>
      </c>
      <c r="L104" s="7">
        <v>90</v>
      </c>
      <c r="M104" s="7">
        <v>100</v>
      </c>
      <c r="N104" s="7" t="s">
        <v>45</v>
      </c>
      <c r="O104" s="7" t="s">
        <v>35</v>
      </c>
      <c r="P104" s="10"/>
      <c r="Q104" s="10"/>
      <c r="R104" s="10"/>
      <c r="S104" s="10"/>
      <c r="T104" s="10"/>
      <c r="U104" s="10"/>
      <c r="V104" s="10"/>
      <c r="W104" s="10"/>
      <c r="X104" s="10"/>
      <c r="Y104" s="5">
        <f t="shared" si="10"/>
        <v>0</v>
      </c>
      <c r="Z104" s="5">
        <f t="shared" si="11"/>
        <v>0</v>
      </c>
      <c r="AA104" s="5">
        <f t="shared" si="12"/>
        <v>0</v>
      </c>
      <c r="AB104" s="5">
        <f t="shared" si="13"/>
        <v>1</v>
      </c>
      <c r="AC104" s="11">
        <f t="shared" si="14"/>
        <v>0</v>
      </c>
    </row>
    <row r="105" spans="1:29" x14ac:dyDescent="0.25">
      <c r="A105" s="6">
        <f t="shared" si="15"/>
        <v>103</v>
      </c>
      <c r="B105" s="7" t="s">
        <v>432</v>
      </c>
      <c r="C105" s="8" t="str">
        <f t="shared" si="9"/>
        <v>MIR</v>
      </c>
      <c r="D105" s="8" t="str">
        <f>IF(F105="","",INDEX([2]B!$I$2:$I$112,MATCH(F105,[2]B!$K$2:$K$112,0)))</f>
        <v>1. Gobierno</v>
      </c>
      <c r="E105" s="8" t="str">
        <f>IF(F105="","",INDEX([2]B!$J$2:$J$112,MATCH(F105,[2]B!$K$2:$K$112,0)))</f>
        <v>1.5. Asuntos financieros y hacendarios</v>
      </c>
      <c r="F105" s="7" t="s">
        <v>336</v>
      </c>
      <c r="G105" s="7" t="s">
        <v>27</v>
      </c>
      <c r="H105" s="9" t="s">
        <v>453</v>
      </c>
      <c r="I105" s="7" t="s">
        <v>454</v>
      </c>
      <c r="J105" s="7" t="s">
        <v>451</v>
      </c>
      <c r="K105" s="7" t="s">
        <v>455</v>
      </c>
      <c r="L105" s="7">
        <v>90</v>
      </c>
      <c r="M105" s="7">
        <v>100</v>
      </c>
      <c r="N105" s="7" t="s">
        <v>45</v>
      </c>
      <c r="O105" s="7" t="s">
        <v>35</v>
      </c>
      <c r="P105" s="10"/>
      <c r="Q105" s="10"/>
      <c r="R105" s="10"/>
      <c r="S105" s="10"/>
      <c r="T105" s="10"/>
      <c r="U105" s="10"/>
      <c r="V105" s="10"/>
      <c r="W105" s="10"/>
      <c r="X105" s="10"/>
      <c r="Y105" s="5">
        <f t="shared" si="10"/>
        <v>0</v>
      </c>
      <c r="Z105" s="5">
        <f t="shared" si="11"/>
        <v>0</v>
      </c>
      <c r="AA105" s="5">
        <f t="shared" si="12"/>
        <v>0</v>
      </c>
      <c r="AB105" s="5">
        <f t="shared" si="13"/>
        <v>1</v>
      </c>
      <c r="AC105" s="11">
        <f t="shared" si="14"/>
        <v>0</v>
      </c>
    </row>
    <row r="106" spans="1:29" x14ac:dyDescent="0.25">
      <c r="A106" s="6">
        <f t="shared" si="15"/>
        <v>104</v>
      </c>
      <c r="B106" s="7" t="s">
        <v>432</v>
      </c>
      <c r="C106" s="8" t="str">
        <f t="shared" si="9"/>
        <v>MIR</v>
      </c>
      <c r="D106" s="8" t="str">
        <f>IF(F106="","",INDEX([2]B!$I$2:$I$112,MATCH(F106,[2]B!$K$2:$K$112,0)))</f>
        <v>1. Gobierno</v>
      </c>
      <c r="E106" s="8" t="str">
        <f>IF(F106="","",INDEX([2]B!$J$2:$J$112,MATCH(F106,[2]B!$K$2:$K$112,0)))</f>
        <v>1.5. Asuntos financieros y hacendarios</v>
      </c>
      <c r="F106" s="7" t="s">
        <v>336</v>
      </c>
      <c r="G106" s="7" t="s">
        <v>27</v>
      </c>
      <c r="H106" s="9" t="s">
        <v>456</v>
      </c>
      <c r="I106" s="7" t="s">
        <v>457</v>
      </c>
      <c r="J106" s="7" t="s">
        <v>458</v>
      </c>
      <c r="K106" s="7" t="s">
        <v>459</v>
      </c>
      <c r="L106" s="7">
        <v>90</v>
      </c>
      <c r="M106" s="7">
        <v>100</v>
      </c>
      <c r="N106" s="7" t="s">
        <v>45</v>
      </c>
      <c r="O106" s="7" t="s">
        <v>35</v>
      </c>
      <c r="P106" s="10"/>
      <c r="Q106" s="10"/>
      <c r="R106" s="10"/>
      <c r="S106" s="10"/>
      <c r="T106" s="10"/>
      <c r="U106" s="10"/>
      <c r="V106" s="10"/>
      <c r="W106" s="10"/>
      <c r="X106" s="10"/>
      <c r="Y106" s="5">
        <f t="shared" si="10"/>
        <v>0</v>
      </c>
      <c r="Z106" s="5">
        <f t="shared" si="11"/>
        <v>0</v>
      </c>
      <c r="AA106" s="5">
        <f t="shared" si="12"/>
        <v>0</v>
      </c>
      <c r="AB106" s="5">
        <f t="shared" si="13"/>
        <v>1</v>
      </c>
      <c r="AC106" s="11">
        <f t="shared" si="14"/>
        <v>0</v>
      </c>
    </row>
    <row r="107" spans="1:29" x14ac:dyDescent="0.25">
      <c r="A107" s="6">
        <f t="shared" si="15"/>
        <v>105</v>
      </c>
      <c r="B107" s="7" t="s">
        <v>460</v>
      </c>
      <c r="C107" s="8" t="str">
        <f t="shared" si="9"/>
        <v>MIR</v>
      </c>
      <c r="D107" s="8" t="str">
        <f>IF(F107="","",INDEX([2]B!$I$2:$I$112,MATCH(F107,[2]B!$K$2:$K$112,0)))</f>
        <v>1. Gobierno</v>
      </c>
      <c r="E107" s="8" t="str">
        <f>IF(F107="","",INDEX([2]B!$J$2:$J$112,MATCH(F107,[2]B!$K$2:$K$112,0)))</f>
        <v>1.8. Otros servicios generales</v>
      </c>
      <c r="F107" s="7" t="s">
        <v>461</v>
      </c>
      <c r="G107" s="7" t="s">
        <v>24</v>
      </c>
      <c r="H107" s="9" t="s">
        <v>462</v>
      </c>
      <c r="I107" s="7" t="s">
        <v>463</v>
      </c>
      <c r="J107" s="7" t="s">
        <v>464</v>
      </c>
      <c r="K107" s="7" t="s">
        <v>465</v>
      </c>
      <c r="L107" s="7">
        <v>70</v>
      </c>
      <c r="M107" s="7">
        <v>100</v>
      </c>
      <c r="N107" s="7" t="s">
        <v>34</v>
      </c>
      <c r="O107" s="7" t="s">
        <v>46</v>
      </c>
      <c r="P107" s="10"/>
      <c r="Q107" s="10"/>
      <c r="R107" s="10"/>
      <c r="S107" s="10"/>
      <c r="T107" s="10"/>
      <c r="U107" s="10"/>
      <c r="V107" s="10"/>
      <c r="W107" s="10"/>
      <c r="X107" s="10"/>
      <c r="Y107" s="5">
        <f t="shared" si="10"/>
        <v>1</v>
      </c>
      <c r="Z107" s="5">
        <f t="shared" si="11"/>
        <v>0</v>
      </c>
      <c r="AA107" s="5">
        <f t="shared" si="12"/>
        <v>0</v>
      </c>
      <c r="AB107" s="5">
        <f t="shared" si="13"/>
        <v>0</v>
      </c>
      <c r="AC107" s="11">
        <f t="shared" si="14"/>
        <v>0</v>
      </c>
    </row>
    <row r="108" spans="1:29" x14ac:dyDescent="0.25">
      <c r="A108" s="6">
        <f t="shared" si="15"/>
        <v>106</v>
      </c>
      <c r="B108" s="7" t="s">
        <v>460</v>
      </c>
      <c r="C108" s="8" t="str">
        <f t="shared" si="9"/>
        <v>MIR</v>
      </c>
      <c r="D108" s="8" t="str">
        <f>IF(F108="","",INDEX([2]B!$I$2:$I$112,MATCH(F108,[2]B!$K$2:$K$112,0)))</f>
        <v>1. Gobierno</v>
      </c>
      <c r="E108" s="8" t="str">
        <f>IF(F108="","",INDEX([2]B!$J$2:$J$112,MATCH(F108,[2]B!$K$2:$K$112,0)))</f>
        <v>1.8. Otros servicios generales</v>
      </c>
      <c r="F108" s="7" t="s">
        <v>461</v>
      </c>
      <c r="G108" s="7" t="s">
        <v>36</v>
      </c>
      <c r="H108" s="9" t="s">
        <v>466</v>
      </c>
      <c r="I108" s="7" t="s">
        <v>467</v>
      </c>
      <c r="J108" s="7" t="s">
        <v>468</v>
      </c>
      <c r="K108" s="7" t="s">
        <v>469</v>
      </c>
      <c r="L108" s="7">
        <v>95</v>
      </c>
      <c r="M108" s="7">
        <v>100</v>
      </c>
      <c r="N108" s="7" t="s">
        <v>34</v>
      </c>
      <c r="O108" s="7" t="s">
        <v>46</v>
      </c>
      <c r="P108" s="10"/>
      <c r="Q108" s="10"/>
      <c r="R108" s="10"/>
      <c r="S108" s="10"/>
      <c r="T108" s="10"/>
      <c r="U108" s="10"/>
      <c r="V108" s="10"/>
      <c r="W108" s="10"/>
      <c r="X108" s="10"/>
      <c r="Y108" s="5">
        <f t="shared" si="10"/>
        <v>0</v>
      </c>
      <c r="Z108" s="5">
        <f t="shared" si="11"/>
        <v>1</v>
      </c>
      <c r="AA108" s="5">
        <f t="shared" si="12"/>
        <v>0</v>
      </c>
      <c r="AB108" s="5">
        <f t="shared" si="13"/>
        <v>0</v>
      </c>
      <c r="AC108" s="11">
        <f t="shared" si="14"/>
        <v>0</v>
      </c>
    </row>
    <row r="109" spans="1:29" x14ac:dyDescent="0.25">
      <c r="A109" s="6">
        <f t="shared" si="15"/>
        <v>107</v>
      </c>
      <c r="B109" s="7" t="s">
        <v>460</v>
      </c>
      <c r="C109" s="8" t="str">
        <f t="shared" si="9"/>
        <v>MIR</v>
      </c>
      <c r="D109" s="8" t="str">
        <f>IF(F109="","",INDEX([2]B!$I$2:$I$112,MATCH(F109,[2]B!$K$2:$K$112,0)))</f>
        <v>1. Gobierno</v>
      </c>
      <c r="E109" s="8" t="str">
        <f>IF(F109="","",INDEX([2]B!$J$2:$J$112,MATCH(F109,[2]B!$K$2:$K$112,0)))</f>
        <v>1.8. Otros servicios generales</v>
      </c>
      <c r="F109" s="7" t="s">
        <v>461</v>
      </c>
      <c r="G109" s="7" t="s">
        <v>26</v>
      </c>
      <c r="H109" s="9" t="s">
        <v>470</v>
      </c>
      <c r="I109" s="7" t="s">
        <v>471</v>
      </c>
      <c r="J109" s="7" t="s">
        <v>472</v>
      </c>
      <c r="K109" s="7" t="s">
        <v>473</v>
      </c>
      <c r="L109" s="7">
        <v>95</v>
      </c>
      <c r="M109" s="7">
        <v>100</v>
      </c>
      <c r="N109" s="7" t="s">
        <v>45</v>
      </c>
      <c r="O109" s="7" t="s">
        <v>46</v>
      </c>
      <c r="P109" s="10"/>
      <c r="Q109" s="10">
        <v>24240</v>
      </c>
      <c r="R109" s="10"/>
      <c r="S109" s="10"/>
      <c r="T109" s="10">
        <v>15150</v>
      </c>
      <c r="U109" s="10"/>
      <c r="V109" s="10"/>
      <c r="W109" s="10"/>
      <c r="X109" s="10"/>
      <c r="Y109" s="5">
        <f t="shared" si="10"/>
        <v>0</v>
      </c>
      <c r="Z109" s="5">
        <f t="shared" si="11"/>
        <v>0</v>
      </c>
      <c r="AA109" s="5">
        <f t="shared" si="12"/>
        <v>1</v>
      </c>
      <c r="AB109" s="5">
        <f t="shared" si="13"/>
        <v>0</v>
      </c>
      <c r="AC109" s="11">
        <f t="shared" si="14"/>
        <v>39390</v>
      </c>
    </row>
    <row r="110" spans="1:29" x14ac:dyDescent="0.25">
      <c r="A110" s="6">
        <f t="shared" si="15"/>
        <v>108</v>
      </c>
      <c r="B110" s="7" t="s">
        <v>460</v>
      </c>
      <c r="C110" s="8" t="str">
        <f t="shared" si="9"/>
        <v>MIR</v>
      </c>
      <c r="D110" s="8" t="str">
        <f>IF(F110="","",INDEX([2]B!$I$2:$I$112,MATCH(F110,[2]B!$K$2:$K$112,0)))</f>
        <v>1. Gobierno</v>
      </c>
      <c r="E110" s="8" t="str">
        <f>IF(F110="","",INDEX([2]B!$J$2:$J$112,MATCH(F110,[2]B!$K$2:$K$112,0)))</f>
        <v>1.8. Otros servicios generales</v>
      </c>
      <c r="F110" s="7" t="s">
        <v>461</v>
      </c>
      <c r="G110" s="7" t="s">
        <v>27</v>
      </c>
      <c r="H110" s="9" t="s">
        <v>474</v>
      </c>
      <c r="I110" s="7" t="s">
        <v>475</v>
      </c>
      <c r="J110" s="7" t="s">
        <v>476</v>
      </c>
      <c r="K110" s="7" t="s">
        <v>477</v>
      </c>
      <c r="L110" s="7">
        <v>95</v>
      </c>
      <c r="M110" s="7">
        <v>100</v>
      </c>
      <c r="N110" s="7" t="s">
        <v>45</v>
      </c>
      <c r="O110" s="7" t="s">
        <v>35</v>
      </c>
      <c r="P110" s="10"/>
      <c r="Q110" s="10"/>
      <c r="R110" s="10"/>
      <c r="S110" s="10"/>
      <c r="T110" s="10"/>
      <c r="U110" s="10"/>
      <c r="V110" s="10"/>
      <c r="W110" s="10"/>
      <c r="X110" s="10"/>
      <c r="Y110" s="5">
        <f t="shared" si="10"/>
        <v>0</v>
      </c>
      <c r="Z110" s="5">
        <f t="shared" si="11"/>
        <v>0</v>
      </c>
      <c r="AA110" s="5">
        <f t="shared" si="12"/>
        <v>0</v>
      </c>
      <c r="AB110" s="5">
        <f t="shared" si="13"/>
        <v>1</v>
      </c>
      <c r="AC110" s="11">
        <f t="shared" si="14"/>
        <v>0</v>
      </c>
    </row>
    <row r="111" spans="1:29" x14ac:dyDescent="0.25">
      <c r="A111" s="6">
        <f t="shared" si="15"/>
        <v>109</v>
      </c>
      <c r="B111" s="7" t="s">
        <v>460</v>
      </c>
      <c r="C111" s="8" t="str">
        <f t="shared" si="9"/>
        <v>MIR</v>
      </c>
      <c r="D111" s="8" t="str">
        <f>IF(F111="","",INDEX([2]B!$I$2:$I$112,MATCH(F111,[2]B!$K$2:$K$112,0)))</f>
        <v>1. Gobierno</v>
      </c>
      <c r="E111" s="8" t="str">
        <f>IF(F111="","",INDEX([2]B!$J$2:$J$112,MATCH(F111,[2]B!$K$2:$K$112,0)))</f>
        <v>1.8. Otros servicios generales</v>
      </c>
      <c r="F111" s="7" t="s">
        <v>461</v>
      </c>
      <c r="G111" s="7" t="s">
        <v>27</v>
      </c>
      <c r="H111" s="9" t="s">
        <v>478</v>
      </c>
      <c r="I111" s="7" t="s">
        <v>479</v>
      </c>
      <c r="J111" s="7" t="s">
        <v>480</v>
      </c>
      <c r="K111" s="7" t="s">
        <v>481</v>
      </c>
      <c r="L111" s="7">
        <v>95</v>
      </c>
      <c r="M111" s="7">
        <v>100</v>
      </c>
      <c r="N111" s="7" t="s">
        <v>45</v>
      </c>
      <c r="O111" s="7" t="s">
        <v>35</v>
      </c>
      <c r="P111" s="10"/>
      <c r="Q111" s="10"/>
      <c r="R111" s="10"/>
      <c r="S111" s="10"/>
      <c r="T111" s="10"/>
      <c r="U111" s="10"/>
      <c r="V111" s="10"/>
      <c r="W111" s="10"/>
      <c r="X111" s="10"/>
      <c r="Y111" s="5">
        <f t="shared" si="10"/>
        <v>0</v>
      </c>
      <c r="Z111" s="5">
        <f t="shared" si="11"/>
        <v>0</v>
      </c>
      <c r="AA111" s="5">
        <f t="shared" si="12"/>
        <v>0</v>
      </c>
      <c r="AB111" s="5">
        <f t="shared" si="13"/>
        <v>1</v>
      </c>
      <c r="AC111" s="11">
        <f t="shared" si="14"/>
        <v>0</v>
      </c>
    </row>
    <row r="112" spans="1:29" x14ac:dyDescent="0.25">
      <c r="A112" s="6">
        <f t="shared" si="15"/>
        <v>110</v>
      </c>
      <c r="B112" s="7" t="s">
        <v>460</v>
      </c>
      <c r="C112" s="8" t="str">
        <f t="shared" si="9"/>
        <v>MIR</v>
      </c>
      <c r="D112" s="8" t="str">
        <f>IF(F112="","",INDEX([2]B!$I$2:$I$112,MATCH(F112,[2]B!$K$2:$K$112,0)))</f>
        <v>1. Gobierno</v>
      </c>
      <c r="E112" s="8" t="str">
        <f>IF(F112="","",INDEX([2]B!$J$2:$J$112,MATCH(F112,[2]B!$K$2:$K$112,0)))</f>
        <v>1.8. Otros servicios generales</v>
      </c>
      <c r="F112" s="7" t="s">
        <v>461</v>
      </c>
      <c r="G112" s="7" t="s">
        <v>26</v>
      </c>
      <c r="H112" s="9" t="s">
        <v>482</v>
      </c>
      <c r="I112" s="7" t="s">
        <v>483</v>
      </c>
      <c r="J112" s="7" t="s">
        <v>484</v>
      </c>
      <c r="K112" s="7" t="s">
        <v>485</v>
      </c>
      <c r="L112" s="7">
        <v>95</v>
      </c>
      <c r="M112" s="7">
        <v>100</v>
      </c>
      <c r="N112" s="7" t="s">
        <v>45</v>
      </c>
      <c r="O112" s="7" t="s">
        <v>46</v>
      </c>
      <c r="P112" s="10">
        <v>149465.26</v>
      </c>
      <c r="Q112" s="10">
        <v>24240</v>
      </c>
      <c r="R112" s="10"/>
      <c r="S112" s="10"/>
      <c r="T112" s="10">
        <v>15150</v>
      </c>
      <c r="U112" s="10"/>
      <c r="V112" s="10"/>
      <c r="W112" s="10"/>
      <c r="X112" s="10"/>
      <c r="Y112" s="5">
        <f t="shared" si="10"/>
        <v>0</v>
      </c>
      <c r="Z112" s="5">
        <f t="shared" si="11"/>
        <v>0</v>
      </c>
      <c r="AA112" s="5">
        <f t="shared" si="12"/>
        <v>1</v>
      </c>
      <c r="AB112" s="5">
        <f t="shared" si="13"/>
        <v>0</v>
      </c>
      <c r="AC112" s="11">
        <f t="shared" si="14"/>
        <v>188855.26</v>
      </c>
    </row>
    <row r="113" spans="1:29" x14ac:dyDescent="0.25">
      <c r="A113" s="6">
        <f t="shared" si="15"/>
        <v>111</v>
      </c>
      <c r="B113" s="7" t="s">
        <v>460</v>
      </c>
      <c r="C113" s="8" t="str">
        <f t="shared" si="9"/>
        <v>MIR</v>
      </c>
      <c r="D113" s="8" t="str">
        <f>IF(F113="","",INDEX([2]B!$I$2:$I$112,MATCH(F113,[2]B!$K$2:$K$112,0)))</f>
        <v>1. Gobierno</v>
      </c>
      <c r="E113" s="8" t="str">
        <f>IF(F113="","",INDEX([2]B!$J$2:$J$112,MATCH(F113,[2]B!$K$2:$K$112,0)))</f>
        <v>1.8. Otros servicios generales</v>
      </c>
      <c r="F113" s="7" t="s">
        <v>461</v>
      </c>
      <c r="G113" s="7" t="s">
        <v>27</v>
      </c>
      <c r="H113" s="9" t="s">
        <v>486</v>
      </c>
      <c r="I113" s="7" t="s">
        <v>487</v>
      </c>
      <c r="J113" s="7" t="s">
        <v>488</v>
      </c>
      <c r="K113" s="7" t="s">
        <v>489</v>
      </c>
      <c r="L113" s="7">
        <v>95</v>
      </c>
      <c r="M113" s="7">
        <v>100</v>
      </c>
      <c r="N113" s="7" t="s">
        <v>45</v>
      </c>
      <c r="O113" s="7" t="s">
        <v>35</v>
      </c>
      <c r="P113" s="10"/>
      <c r="Q113" s="10"/>
      <c r="R113" s="10"/>
      <c r="S113" s="10"/>
      <c r="T113" s="10"/>
      <c r="U113" s="10"/>
      <c r="V113" s="10"/>
      <c r="W113" s="10"/>
      <c r="X113" s="10"/>
      <c r="Y113" s="5">
        <f t="shared" si="10"/>
        <v>0</v>
      </c>
      <c r="Z113" s="5">
        <f t="shared" si="11"/>
        <v>0</v>
      </c>
      <c r="AA113" s="5">
        <f t="shared" si="12"/>
        <v>0</v>
      </c>
      <c r="AB113" s="5">
        <f t="shared" si="13"/>
        <v>1</v>
      </c>
      <c r="AC113" s="11">
        <f t="shared" si="14"/>
        <v>0</v>
      </c>
    </row>
    <row r="114" spans="1:29" x14ac:dyDescent="0.25">
      <c r="A114" s="6">
        <f t="shared" si="15"/>
        <v>112</v>
      </c>
      <c r="B114" s="7" t="s">
        <v>460</v>
      </c>
      <c r="C114" s="8" t="str">
        <f t="shared" si="9"/>
        <v>MIR</v>
      </c>
      <c r="D114" s="8" t="str">
        <f>IF(F114="","",INDEX([2]B!$I$2:$I$112,MATCH(F114,[2]B!$K$2:$K$112,0)))</f>
        <v>1. Gobierno</v>
      </c>
      <c r="E114" s="8" t="str">
        <f>IF(F114="","",INDEX([2]B!$J$2:$J$112,MATCH(F114,[2]B!$K$2:$K$112,0)))</f>
        <v>1.8. Otros servicios generales</v>
      </c>
      <c r="F114" s="7" t="s">
        <v>461</v>
      </c>
      <c r="G114" s="7" t="s">
        <v>27</v>
      </c>
      <c r="H114" s="9" t="s">
        <v>490</v>
      </c>
      <c r="I114" s="7" t="s">
        <v>491</v>
      </c>
      <c r="J114" s="7" t="s">
        <v>492</v>
      </c>
      <c r="K114" s="7" t="s">
        <v>493</v>
      </c>
      <c r="L114" s="7">
        <v>95</v>
      </c>
      <c r="M114" s="7">
        <v>100</v>
      </c>
      <c r="N114" s="7" t="s">
        <v>45</v>
      </c>
      <c r="O114" s="7" t="s">
        <v>35</v>
      </c>
      <c r="P114" s="10"/>
      <c r="Q114" s="10"/>
      <c r="R114" s="10"/>
      <c r="S114" s="10"/>
      <c r="T114" s="10"/>
      <c r="U114" s="10"/>
      <c r="V114" s="10"/>
      <c r="W114" s="10"/>
      <c r="X114" s="10"/>
      <c r="Y114" s="5">
        <f t="shared" si="10"/>
        <v>0</v>
      </c>
      <c r="Z114" s="5">
        <f t="shared" si="11"/>
        <v>0</v>
      </c>
      <c r="AA114" s="5">
        <f t="shared" si="12"/>
        <v>0</v>
      </c>
      <c r="AB114" s="5">
        <f t="shared" si="13"/>
        <v>1</v>
      </c>
      <c r="AC114" s="11">
        <f t="shared" si="14"/>
        <v>0</v>
      </c>
    </row>
    <row r="115" spans="1:29" x14ac:dyDescent="0.25">
      <c r="A115" s="6">
        <f t="shared" si="15"/>
        <v>113</v>
      </c>
      <c r="B115" s="7" t="s">
        <v>494</v>
      </c>
      <c r="C115" s="8" t="str">
        <f t="shared" si="9"/>
        <v>INDICADOR DE GESTIÓN</v>
      </c>
      <c r="D115" s="8" t="str">
        <f>IF(F115="","",INDEX([2]B!$I$2:$I$112,MATCH(F115,[2]B!$K$2:$K$112,0)))</f>
        <v>1. Gobierno</v>
      </c>
      <c r="E115" s="8" t="str">
        <f>IF(F115="","",INDEX([2]B!$J$2:$J$112,MATCH(F115,[2]B!$K$2:$K$112,0)))</f>
        <v>1.3. Coordinación política de gobierno</v>
      </c>
      <c r="F115" s="7" t="s">
        <v>270</v>
      </c>
      <c r="G115" s="7" t="s">
        <v>264</v>
      </c>
      <c r="H115" s="9" t="s">
        <v>495</v>
      </c>
      <c r="I115" s="7" t="s">
        <v>496</v>
      </c>
      <c r="J115" s="7" t="s">
        <v>497</v>
      </c>
      <c r="K115" s="7" t="s">
        <v>498</v>
      </c>
      <c r="L115" s="7">
        <v>95</v>
      </c>
      <c r="M115" s="7">
        <v>100</v>
      </c>
      <c r="N115" s="7" t="s">
        <v>45</v>
      </c>
      <c r="O115" s="7" t="s">
        <v>35</v>
      </c>
      <c r="P115" s="10">
        <v>4223785.28</v>
      </c>
      <c r="Q115" s="10">
        <v>14140</v>
      </c>
      <c r="R115" s="10">
        <v>55055</v>
      </c>
      <c r="S115" s="10"/>
      <c r="T115" s="10">
        <v>10100</v>
      </c>
      <c r="U115" s="10"/>
      <c r="V115" s="10"/>
      <c r="W115" s="10"/>
      <c r="X115" s="10"/>
      <c r="Y115" s="5">
        <f t="shared" si="10"/>
        <v>0</v>
      </c>
      <c r="Z115" s="5">
        <f t="shared" si="11"/>
        <v>0</v>
      </c>
      <c r="AA115" s="5">
        <f t="shared" si="12"/>
        <v>0</v>
      </c>
      <c r="AB115" s="5">
        <f t="shared" si="13"/>
        <v>0</v>
      </c>
      <c r="AC115" s="11">
        <f t="shared" si="14"/>
        <v>4303080.28</v>
      </c>
    </row>
    <row r="116" spans="1:29" x14ac:dyDescent="0.25">
      <c r="A116" s="6">
        <f t="shared" si="15"/>
        <v>114</v>
      </c>
      <c r="B116" s="7" t="s">
        <v>499</v>
      </c>
      <c r="C116" s="8" t="str">
        <f t="shared" si="9"/>
        <v>MIR</v>
      </c>
      <c r="D116" s="8" t="str">
        <f>IF(F116="","",INDEX([2]B!$I$2:$I$112,MATCH(F116,[2]B!$K$2:$K$112,0)))</f>
        <v>2. Desarrollo social</v>
      </c>
      <c r="E116" s="8" t="str">
        <f>IF(F116="","",INDEX([2]B!$J$2:$J$112,MATCH(F116,[2]B!$K$2:$K$112,0)))</f>
        <v>2.7. Otros asuntos sociales</v>
      </c>
      <c r="F116" s="7" t="s">
        <v>64</v>
      </c>
      <c r="G116" s="7" t="s">
        <v>24</v>
      </c>
      <c r="H116" s="9" t="s">
        <v>500</v>
      </c>
      <c r="I116" s="7" t="s">
        <v>501</v>
      </c>
      <c r="J116" s="7" t="s">
        <v>502</v>
      </c>
      <c r="K116" s="7" t="s">
        <v>503</v>
      </c>
      <c r="L116" s="7">
        <v>5</v>
      </c>
      <c r="M116" s="7">
        <v>100</v>
      </c>
      <c r="N116" s="7" t="s">
        <v>34</v>
      </c>
      <c r="O116" s="7" t="s">
        <v>35</v>
      </c>
      <c r="P116" s="10"/>
      <c r="Q116" s="10"/>
      <c r="R116" s="10"/>
      <c r="S116" s="10"/>
      <c r="T116" s="10"/>
      <c r="U116" s="10"/>
      <c r="V116" s="10"/>
      <c r="W116" s="10"/>
      <c r="X116" s="10"/>
      <c r="Y116" s="5">
        <f t="shared" si="10"/>
        <v>1</v>
      </c>
      <c r="Z116" s="5">
        <f t="shared" si="11"/>
        <v>0</v>
      </c>
      <c r="AA116" s="5">
        <f t="shared" si="12"/>
        <v>0</v>
      </c>
      <c r="AB116" s="5">
        <f t="shared" si="13"/>
        <v>0</v>
      </c>
      <c r="AC116" s="11">
        <f t="shared" si="14"/>
        <v>0</v>
      </c>
    </row>
    <row r="117" spans="1:29" x14ac:dyDescent="0.25">
      <c r="A117" s="6">
        <f t="shared" si="15"/>
        <v>115</v>
      </c>
      <c r="B117" s="7" t="s">
        <v>499</v>
      </c>
      <c r="C117" s="8" t="str">
        <f t="shared" si="9"/>
        <v>MIR</v>
      </c>
      <c r="D117" s="8" t="str">
        <f>IF(F117="","",INDEX([2]B!$I$2:$I$112,MATCH(F117,[2]B!$K$2:$K$112,0)))</f>
        <v>2. Desarrollo social</v>
      </c>
      <c r="E117" s="8" t="str">
        <f>IF(F117="","",INDEX([2]B!$J$2:$J$112,MATCH(F117,[2]B!$K$2:$K$112,0)))</f>
        <v>2.7. Otros asuntos sociales</v>
      </c>
      <c r="F117" s="7" t="s">
        <v>64</v>
      </c>
      <c r="G117" s="7" t="s">
        <v>36</v>
      </c>
      <c r="H117" s="9" t="s">
        <v>504</v>
      </c>
      <c r="I117" s="7" t="s">
        <v>505</v>
      </c>
      <c r="J117" s="7" t="s">
        <v>506</v>
      </c>
      <c r="K117" s="7" t="s">
        <v>507</v>
      </c>
      <c r="L117" s="7">
        <v>60</v>
      </c>
      <c r="M117" s="7">
        <v>100</v>
      </c>
      <c r="N117" s="7" t="s">
        <v>34</v>
      </c>
      <c r="O117" s="7" t="s">
        <v>35</v>
      </c>
      <c r="P117" s="10"/>
      <c r="Q117" s="10"/>
      <c r="R117" s="10"/>
      <c r="S117" s="10"/>
      <c r="T117" s="10"/>
      <c r="U117" s="10"/>
      <c r="V117" s="10"/>
      <c r="W117" s="10"/>
      <c r="X117" s="10"/>
      <c r="Y117" s="5">
        <f t="shared" si="10"/>
        <v>0</v>
      </c>
      <c r="Z117" s="5">
        <f t="shared" si="11"/>
        <v>1</v>
      </c>
      <c r="AA117" s="5">
        <f t="shared" si="12"/>
        <v>0</v>
      </c>
      <c r="AB117" s="5">
        <f t="shared" si="13"/>
        <v>0</v>
      </c>
      <c r="AC117" s="11">
        <f t="shared" si="14"/>
        <v>0</v>
      </c>
    </row>
    <row r="118" spans="1:29" x14ac:dyDescent="0.25">
      <c r="A118" s="6">
        <f t="shared" si="15"/>
        <v>116</v>
      </c>
      <c r="B118" s="7" t="s">
        <v>499</v>
      </c>
      <c r="C118" s="8" t="str">
        <f t="shared" si="9"/>
        <v>MIR</v>
      </c>
      <c r="D118" s="8" t="str">
        <f>IF(F118="","",INDEX([2]B!$I$2:$I$112,MATCH(F118,[2]B!$K$2:$K$112,0)))</f>
        <v>2. Desarrollo social</v>
      </c>
      <c r="E118" s="8" t="str">
        <f>IF(F118="","",INDEX([2]B!$J$2:$J$112,MATCH(F118,[2]B!$K$2:$K$112,0)))</f>
        <v>2.7. Otros asuntos sociales</v>
      </c>
      <c r="F118" s="7" t="s">
        <v>64</v>
      </c>
      <c r="G118" s="7" t="s">
        <v>26</v>
      </c>
      <c r="H118" s="9" t="s">
        <v>508</v>
      </c>
      <c r="I118" s="7" t="s">
        <v>509</v>
      </c>
      <c r="J118" s="7" t="s">
        <v>510</v>
      </c>
      <c r="K118" s="7" t="s">
        <v>511</v>
      </c>
      <c r="L118" s="7">
        <v>0</v>
      </c>
      <c r="M118" s="7">
        <v>0</v>
      </c>
      <c r="N118" s="7" t="s">
        <v>45</v>
      </c>
      <c r="O118" s="7" t="s">
        <v>143</v>
      </c>
      <c r="P118" s="10">
        <v>3692483.6</v>
      </c>
      <c r="Q118" s="10">
        <v>1082303.8999999999</v>
      </c>
      <c r="R118" s="10">
        <v>1200753.5</v>
      </c>
      <c r="S118" s="10">
        <v>665528.42000000004</v>
      </c>
      <c r="T118" s="10">
        <v>30300</v>
      </c>
      <c r="U118" s="10"/>
      <c r="V118" s="10"/>
      <c r="W118" s="10"/>
      <c r="X118" s="10"/>
      <c r="Y118" s="5">
        <f t="shared" si="10"/>
        <v>0</v>
      </c>
      <c r="Z118" s="5">
        <f t="shared" si="11"/>
        <v>0</v>
      </c>
      <c r="AA118" s="5">
        <f t="shared" si="12"/>
        <v>1</v>
      </c>
      <c r="AB118" s="5">
        <f t="shared" si="13"/>
        <v>0</v>
      </c>
      <c r="AC118" s="11">
        <f t="shared" si="14"/>
        <v>6671369.4199999999</v>
      </c>
    </row>
    <row r="119" spans="1:29" x14ac:dyDescent="0.25">
      <c r="A119" s="6">
        <f t="shared" si="15"/>
        <v>117</v>
      </c>
      <c r="B119" s="7" t="s">
        <v>499</v>
      </c>
      <c r="C119" s="8" t="str">
        <f t="shared" si="9"/>
        <v>MIR</v>
      </c>
      <c r="D119" s="8" t="str">
        <f>IF(F119="","",INDEX([2]B!$I$2:$I$112,MATCH(F119,[2]B!$K$2:$K$112,0)))</f>
        <v>2. Desarrollo social</v>
      </c>
      <c r="E119" s="8" t="str">
        <f>IF(F119="","",INDEX([2]B!$J$2:$J$112,MATCH(F119,[2]B!$K$2:$K$112,0)))</f>
        <v>2.7. Otros asuntos sociales</v>
      </c>
      <c r="F119" s="7" t="s">
        <v>64</v>
      </c>
      <c r="G119" s="7" t="s">
        <v>27</v>
      </c>
      <c r="H119" s="9" t="s">
        <v>512</v>
      </c>
      <c r="I119" s="7" t="s">
        <v>513</v>
      </c>
      <c r="J119" s="7" t="s">
        <v>514</v>
      </c>
      <c r="K119" s="7" t="s">
        <v>515</v>
      </c>
      <c r="L119" s="7">
        <v>80</v>
      </c>
      <c r="M119" s="7">
        <v>100</v>
      </c>
      <c r="N119" s="7" t="s">
        <v>45</v>
      </c>
      <c r="O119" s="7" t="s">
        <v>35</v>
      </c>
      <c r="P119" s="10"/>
      <c r="Q119" s="10"/>
      <c r="R119" s="10"/>
      <c r="S119" s="10"/>
      <c r="T119" s="10"/>
      <c r="U119" s="10"/>
      <c r="V119" s="10"/>
      <c r="W119" s="10"/>
      <c r="X119" s="10"/>
      <c r="Y119" s="5">
        <f t="shared" si="10"/>
        <v>0</v>
      </c>
      <c r="Z119" s="5">
        <f t="shared" si="11"/>
        <v>0</v>
      </c>
      <c r="AA119" s="5">
        <f t="shared" si="12"/>
        <v>0</v>
      </c>
      <c r="AB119" s="5">
        <f t="shared" si="13"/>
        <v>1</v>
      </c>
      <c r="AC119" s="11">
        <f t="shared" si="14"/>
        <v>0</v>
      </c>
    </row>
    <row r="120" spans="1:29" x14ac:dyDescent="0.25">
      <c r="A120" s="6">
        <f t="shared" si="15"/>
        <v>118</v>
      </c>
      <c r="B120" s="7" t="s">
        <v>499</v>
      </c>
      <c r="C120" s="8" t="str">
        <f t="shared" si="9"/>
        <v>MIR</v>
      </c>
      <c r="D120" s="8" t="str">
        <f>IF(F120="","",INDEX([2]B!$I$2:$I$112,MATCH(F120,[2]B!$K$2:$K$112,0)))</f>
        <v>2. Desarrollo social</v>
      </c>
      <c r="E120" s="8" t="str">
        <f>IF(F120="","",INDEX([2]B!$J$2:$J$112,MATCH(F120,[2]B!$K$2:$K$112,0)))</f>
        <v>2.7. Otros asuntos sociales</v>
      </c>
      <c r="F120" s="7" t="s">
        <v>64</v>
      </c>
      <c r="G120" s="7" t="s">
        <v>26</v>
      </c>
      <c r="H120" s="9" t="s">
        <v>516</v>
      </c>
      <c r="I120" s="7" t="s">
        <v>517</v>
      </c>
      <c r="J120" s="7" t="s">
        <v>518</v>
      </c>
      <c r="K120" s="7" t="s">
        <v>519</v>
      </c>
      <c r="L120" s="7">
        <v>0</v>
      </c>
      <c r="M120" s="7">
        <v>0</v>
      </c>
      <c r="N120" s="7" t="s">
        <v>45</v>
      </c>
      <c r="O120" s="7" t="s">
        <v>143</v>
      </c>
      <c r="P120" s="10">
        <v>5977582</v>
      </c>
      <c r="Q120" s="10">
        <v>57682.97</v>
      </c>
      <c r="R120" s="10"/>
      <c r="S120" s="10"/>
      <c r="T120" s="10"/>
      <c r="U120" s="10"/>
      <c r="V120" s="10"/>
      <c r="W120" s="10"/>
      <c r="X120" s="10"/>
      <c r="Y120" s="5">
        <f t="shared" si="10"/>
        <v>0</v>
      </c>
      <c r="Z120" s="5">
        <f t="shared" si="11"/>
        <v>0</v>
      </c>
      <c r="AA120" s="5">
        <f t="shared" si="12"/>
        <v>1</v>
      </c>
      <c r="AB120" s="5">
        <f t="shared" si="13"/>
        <v>0</v>
      </c>
      <c r="AC120" s="11">
        <f t="shared" si="14"/>
        <v>6035264.9699999997</v>
      </c>
    </row>
    <row r="121" spans="1:29" x14ac:dyDescent="0.25">
      <c r="A121" s="6">
        <f t="shared" si="15"/>
        <v>119</v>
      </c>
      <c r="B121" s="7" t="s">
        <v>499</v>
      </c>
      <c r="C121" s="8" t="str">
        <f t="shared" si="9"/>
        <v>MIR</v>
      </c>
      <c r="D121" s="8" t="str">
        <f>IF(F121="","",INDEX([2]B!$I$2:$I$112,MATCH(F121,[2]B!$K$2:$K$112,0)))</f>
        <v>2. Desarrollo social</v>
      </c>
      <c r="E121" s="8" t="str">
        <f>IF(F121="","",INDEX([2]B!$J$2:$J$112,MATCH(F121,[2]B!$K$2:$K$112,0)))</f>
        <v>2.7. Otros asuntos sociales</v>
      </c>
      <c r="F121" s="7" t="s">
        <v>64</v>
      </c>
      <c r="G121" s="7" t="s">
        <v>27</v>
      </c>
      <c r="H121" s="9" t="s">
        <v>520</v>
      </c>
      <c r="I121" s="7" t="s">
        <v>521</v>
      </c>
      <c r="J121" s="7" t="s">
        <v>522</v>
      </c>
      <c r="K121" s="7" t="s">
        <v>523</v>
      </c>
      <c r="L121" s="7">
        <v>90</v>
      </c>
      <c r="M121" s="7">
        <v>100</v>
      </c>
      <c r="N121" s="7" t="s">
        <v>45</v>
      </c>
      <c r="O121" s="7" t="s">
        <v>35</v>
      </c>
      <c r="P121" s="10"/>
      <c r="Q121" s="10"/>
      <c r="R121" s="10"/>
      <c r="S121" s="10"/>
      <c r="T121" s="10"/>
      <c r="U121" s="10"/>
      <c r="V121" s="10"/>
      <c r="W121" s="10"/>
      <c r="X121" s="10"/>
      <c r="Y121" s="5">
        <f t="shared" si="10"/>
        <v>0</v>
      </c>
      <c r="Z121" s="5">
        <f t="shared" si="11"/>
        <v>0</v>
      </c>
      <c r="AA121" s="5">
        <f t="shared" si="12"/>
        <v>0</v>
      </c>
      <c r="AB121" s="5">
        <f t="shared" si="13"/>
        <v>1</v>
      </c>
      <c r="AC121" s="11">
        <f t="shared" si="14"/>
        <v>0</v>
      </c>
    </row>
    <row r="122" spans="1:29" x14ac:dyDescent="0.25">
      <c r="A122" s="6">
        <f t="shared" si="15"/>
        <v>120</v>
      </c>
      <c r="B122" s="7" t="s">
        <v>524</v>
      </c>
      <c r="C122" s="8" t="str">
        <f t="shared" si="9"/>
        <v>MIR</v>
      </c>
      <c r="D122" s="8" t="str">
        <f>IF(F122="","",INDEX([2]B!$I$2:$I$112,MATCH(F122,[2]B!$K$2:$K$112,0)))</f>
        <v>2. Desarrollo social</v>
      </c>
      <c r="E122" s="8" t="str">
        <f>IF(F122="","",INDEX([2]B!$J$2:$J$112,MATCH(F122,[2]B!$K$2:$K$112,0)))</f>
        <v>2.6. Protección social</v>
      </c>
      <c r="F122" s="7" t="s">
        <v>525</v>
      </c>
      <c r="G122" s="7" t="s">
        <v>24</v>
      </c>
      <c r="H122" s="9" t="s">
        <v>526</v>
      </c>
      <c r="I122" s="7" t="s">
        <v>527</v>
      </c>
      <c r="J122" s="7" t="s">
        <v>528</v>
      </c>
      <c r="K122" s="7" t="s">
        <v>529</v>
      </c>
      <c r="L122" s="7">
        <v>0</v>
      </c>
      <c r="M122" s="7">
        <v>0</v>
      </c>
      <c r="N122" s="7" t="s">
        <v>45</v>
      </c>
      <c r="O122" s="7" t="s">
        <v>35</v>
      </c>
      <c r="P122" s="10"/>
      <c r="Q122" s="10"/>
      <c r="R122" s="10"/>
      <c r="S122" s="10"/>
      <c r="T122" s="10"/>
      <c r="U122" s="10"/>
      <c r="V122" s="10"/>
      <c r="W122" s="10"/>
      <c r="X122" s="10"/>
      <c r="Y122" s="5">
        <f t="shared" si="10"/>
        <v>1</v>
      </c>
      <c r="Z122" s="5">
        <f t="shared" si="11"/>
        <v>0</v>
      </c>
      <c r="AA122" s="5">
        <f t="shared" si="12"/>
        <v>0</v>
      </c>
      <c r="AB122" s="5">
        <f t="shared" si="13"/>
        <v>0</v>
      </c>
      <c r="AC122" s="11">
        <f t="shared" si="14"/>
        <v>0</v>
      </c>
    </row>
    <row r="123" spans="1:29" x14ac:dyDescent="0.25">
      <c r="A123" s="6">
        <f t="shared" si="15"/>
        <v>121</v>
      </c>
      <c r="B123" s="7" t="s">
        <v>524</v>
      </c>
      <c r="C123" s="8" t="str">
        <f t="shared" si="9"/>
        <v>MIR</v>
      </c>
      <c r="D123" s="8" t="str">
        <f>IF(F123="","",INDEX([2]B!$I$2:$I$112,MATCH(F123,[2]B!$K$2:$K$112,0)))</f>
        <v>2. Desarrollo social</v>
      </c>
      <c r="E123" s="8" t="str">
        <f>IF(F123="","",INDEX([2]B!$J$2:$J$112,MATCH(F123,[2]B!$K$2:$K$112,0)))</f>
        <v>2.7. Otros asuntos sociales</v>
      </c>
      <c r="F123" s="7" t="s">
        <v>64</v>
      </c>
      <c r="G123" s="7" t="s">
        <v>36</v>
      </c>
      <c r="H123" s="9" t="s">
        <v>530</v>
      </c>
      <c r="I123" s="7" t="s">
        <v>531</v>
      </c>
      <c r="J123" s="7" t="s">
        <v>532</v>
      </c>
      <c r="K123" s="7" t="s">
        <v>533</v>
      </c>
      <c r="L123" s="7">
        <v>95</v>
      </c>
      <c r="M123" s="7">
        <v>100</v>
      </c>
      <c r="N123" s="7" t="s">
        <v>34</v>
      </c>
      <c r="O123" s="7" t="s">
        <v>35</v>
      </c>
      <c r="P123" s="10"/>
      <c r="Q123" s="10"/>
      <c r="R123" s="10"/>
      <c r="S123" s="10"/>
      <c r="T123" s="10"/>
      <c r="U123" s="10"/>
      <c r="V123" s="10"/>
      <c r="W123" s="10"/>
      <c r="X123" s="10"/>
      <c r="Y123" s="5">
        <f t="shared" si="10"/>
        <v>0</v>
      </c>
      <c r="Z123" s="5">
        <f t="shared" si="11"/>
        <v>1</v>
      </c>
      <c r="AA123" s="5">
        <f t="shared" si="12"/>
        <v>0</v>
      </c>
      <c r="AB123" s="5">
        <f t="shared" si="13"/>
        <v>0</v>
      </c>
      <c r="AC123" s="11">
        <f t="shared" si="14"/>
        <v>0</v>
      </c>
    </row>
    <row r="124" spans="1:29" x14ac:dyDescent="0.25">
      <c r="A124" s="6">
        <f t="shared" si="15"/>
        <v>122</v>
      </c>
      <c r="B124" s="7" t="s">
        <v>524</v>
      </c>
      <c r="C124" s="8" t="str">
        <f t="shared" si="9"/>
        <v>MIR</v>
      </c>
      <c r="D124" s="8" t="str">
        <f>IF(F124="","",INDEX([2]B!$I$2:$I$112,MATCH(F124,[2]B!$K$2:$K$112,0)))</f>
        <v>2. Desarrollo social</v>
      </c>
      <c r="E124" s="8" t="str">
        <f>IF(F124="","",INDEX([2]B!$J$2:$J$112,MATCH(F124,[2]B!$K$2:$K$112,0)))</f>
        <v>2.6. Protección social</v>
      </c>
      <c r="F124" s="7" t="s">
        <v>525</v>
      </c>
      <c r="G124" s="7" t="s">
        <v>26</v>
      </c>
      <c r="H124" s="9" t="s">
        <v>534</v>
      </c>
      <c r="I124" s="7" t="s">
        <v>535</v>
      </c>
      <c r="J124" s="7" t="s">
        <v>536</v>
      </c>
      <c r="K124" s="7" t="s">
        <v>537</v>
      </c>
      <c r="L124" s="7">
        <v>90</v>
      </c>
      <c r="M124" s="7">
        <v>100</v>
      </c>
      <c r="N124" s="7" t="s">
        <v>45</v>
      </c>
      <c r="O124" s="7" t="s">
        <v>46</v>
      </c>
      <c r="P124" s="10">
        <v>111802.08</v>
      </c>
      <c r="Q124" s="10">
        <v>26260</v>
      </c>
      <c r="R124" s="10">
        <v>20020</v>
      </c>
      <c r="S124" s="10"/>
      <c r="T124" s="10">
        <v>10100</v>
      </c>
      <c r="U124" s="10"/>
      <c r="V124" s="10"/>
      <c r="W124" s="10"/>
      <c r="X124" s="10"/>
      <c r="Y124" s="5">
        <f t="shared" si="10"/>
        <v>0</v>
      </c>
      <c r="Z124" s="5">
        <f t="shared" si="11"/>
        <v>0</v>
      </c>
      <c r="AA124" s="5">
        <f t="shared" si="12"/>
        <v>1</v>
      </c>
      <c r="AB124" s="5">
        <f t="shared" si="13"/>
        <v>0</v>
      </c>
      <c r="AC124" s="11">
        <f t="shared" si="14"/>
        <v>168182.08000000002</v>
      </c>
    </row>
    <row r="125" spans="1:29" x14ac:dyDescent="0.25">
      <c r="A125" s="6">
        <f t="shared" si="15"/>
        <v>123</v>
      </c>
      <c r="B125" s="7" t="s">
        <v>524</v>
      </c>
      <c r="C125" s="8" t="str">
        <f t="shared" si="9"/>
        <v>MIR</v>
      </c>
      <c r="D125" s="8" t="str">
        <f>IF(F125="","",INDEX([2]B!$I$2:$I$112,MATCH(F125,[2]B!$K$2:$K$112,0)))</f>
        <v>2. Desarrollo social</v>
      </c>
      <c r="E125" s="8" t="str">
        <f>IF(F125="","",INDEX([2]B!$J$2:$J$112,MATCH(F125,[2]B!$K$2:$K$112,0)))</f>
        <v>2.6. Protección social</v>
      </c>
      <c r="F125" s="7" t="s">
        <v>525</v>
      </c>
      <c r="G125" s="7" t="s">
        <v>27</v>
      </c>
      <c r="H125" s="9" t="s">
        <v>538</v>
      </c>
      <c r="I125" s="7" t="s">
        <v>539</v>
      </c>
      <c r="J125" s="7" t="s">
        <v>540</v>
      </c>
      <c r="K125" s="7" t="s">
        <v>541</v>
      </c>
      <c r="L125" s="7">
        <v>90</v>
      </c>
      <c r="M125" s="7">
        <v>100</v>
      </c>
      <c r="N125" s="7" t="s">
        <v>45</v>
      </c>
      <c r="O125" s="7" t="s">
        <v>35</v>
      </c>
      <c r="P125" s="10"/>
      <c r="Q125" s="10"/>
      <c r="R125" s="10"/>
      <c r="S125" s="10"/>
      <c r="T125" s="10"/>
      <c r="U125" s="10"/>
      <c r="V125" s="10"/>
      <c r="W125" s="10"/>
      <c r="X125" s="10"/>
      <c r="Y125" s="5">
        <f t="shared" si="10"/>
        <v>0</v>
      </c>
      <c r="Z125" s="5">
        <f t="shared" si="11"/>
        <v>0</v>
      </c>
      <c r="AA125" s="5">
        <f t="shared" si="12"/>
        <v>0</v>
      </c>
      <c r="AB125" s="5">
        <f t="shared" si="13"/>
        <v>1</v>
      </c>
      <c r="AC125" s="11">
        <f t="shared" si="14"/>
        <v>0</v>
      </c>
    </row>
    <row r="126" spans="1:29" x14ac:dyDescent="0.25">
      <c r="A126" s="6">
        <f t="shared" si="15"/>
        <v>124</v>
      </c>
      <c r="B126" s="7" t="s">
        <v>524</v>
      </c>
      <c r="C126" s="8" t="str">
        <f t="shared" si="9"/>
        <v>MIR</v>
      </c>
      <c r="D126" s="8" t="str">
        <f>IF(F126="","",INDEX([2]B!$I$2:$I$112,MATCH(F126,[2]B!$K$2:$K$112,0)))</f>
        <v>2. Desarrollo social</v>
      </c>
      <c r="E126" s="8" t="str">
        <f>IF(F126="","",INDEX([2]B!$J$2:$J$112,MATCH(F126,[2]B!$K$2:$K$112,0)))</f>
        <v>2.6. Protección social</v>
      </c>
      <c r="F126" s="7" t="s">
        <v>525</v>
      </c>
      <c r="G126" s="7" t="s">
        <v>27</v>
      </c>
      <c r="H126" s="9" t="s">
        <v>542</v>
      </c>
      <c r="I126" s="7" t="s">
        <v>543</v>
      </c>
      <c r="J126" s="7" t="s">
        <v>544</v>
      </c>
      <c r="K126" s="7" t="s">
        <v>545</v>
      </c>
      <c r="L126" s="7">
        <v>90</v>
      </c>
      <c r="M126" s="7">
        <v>100</v>
      </c>
      <c r="N126" s="7" t="s">
        <v>45</v>
      </c>
      <c r="O126" s="7" t="s">
        <v>35</v>
      </c>
      <c r="P126" s="10"/>
      <c r="Q126" s="10"/>
      <c r="R126" s="10"/>
      <c r="S126" s="10"/>
      <c r="T126" s="10"/>
      <c r="U126" s="10"/>
      <c r="V126" s="10"/>
      <c r="W126" s="10"/>
      <c r="X126" s="10"/>
      <c r="Y126" s="5">
        <f t="shared" si="10"/>
        <v>0</v>
      </c>
      <c r="Z126" s="5">
        <f t="shared" si="11"/>
        <v>0</v>
      </c>
      <c r="AA126" s="5">
        <f t="shared" si="12"/>
        <v>0</v>
      </c>
      <c r="AB126" s="5">
        <f t="shared" si="13"/>
        <v>1</v>
      </c>
      <c r="AC126" s="11">
        <f t="shared" si="14"/>
        <v>0</v>
      </c>
    </row>
    <row r="127" spans="1:29" x14ac:dyDescent="0.25">
      <c r="A127" s="6">
        <f t="shared" si="15"/>
        <v>125</v>
      </c>
      <c r="B127" s="7" t="s">
        <v>524</v>
      </c>
      <c r="C127" s="8" t="str">
        <f t="shared" si="9"/>
        <v>MIR</v>
      </c>
      <c r="D127" s="8" t="str">
        <f>IF(F127="","",INDEX([2]B!$I$2:$I$112,MATCH(F127,[2]B!$K$2:$K$112,0)))</f>
        <v>2. Desarrollo social</v>
      </c>
      <c r="E127" s="8" t="str">
        <f>IF(F127="","",INDEX([2]B!$J$2:$J$112,MATCH(F127,[2]B!$K$2:$K$112,0)))</f>
        <v>2.6. Protección social</v>
      </c>
      <c r="F127" s="7" t="s">
        <v>525</v>
      </c>
      <c r="G127" s="7" t="s">
        <v>26</v>
      </c>
      <c r="H127" s="9" t="s">
        <v>546</v>
      </c>
      <c r="I127" s="7" t="s">
        <v>547</v>
      </c>
      <c r="J127" s="7" t="s">
        <v>548</v>
      </c>
      <c r="K127" s="7" t="s">
        <v>549</v>
      </c>
      <c r="L127" s="7">
        <v>95</v>
      </c>
      <c r="M127" s="7">
        <v>100</v>
      </c>
      <c r="N127" s="7" t="s">
        <v>45</v>
      </c>
      <c r="O127" s="7" t="s">
        <v>46</v>
      </c>
      <c r="P127" s="10">
        <v>694414.24</v>
      </c>
      <c r="Q127" s="10">
        <v>20100</v>
      </c>
      <c r="R127" s="10">
        <v>10010</v>
      </c>
      <c r="S127" s="10"/>
      <c r="T127" s="10">
        <v>5050</v>
      </c>
      <c r="U127" s="10"/>
      <c r="V127" s="10"/>
      <c r="W127" s="10"/>
      <c r="X127" s="10"/>
      <c r="Y127" s="5">
        <f t="shared" si="10"/>
        <v>0</v>
      </c>
      <c r="Z127" s="5">
        <f t="shared" si="11"/>
        <v>0</v>
      </c>
      <c r="AA127" s="5">
        <f t="shared" si="12"/>
        <v>1</v>
      </c>
      <c r="AB127" s="5">
        <f t="shared" si="13"/>
        <v>0</v>
      </c>
      <c r="AC127" s="11">
        <f t="shared" si="14"/>
        <v>729574.24</v>
      </c>
    </row>
    <row r="128" spans="1:29" x14ac:dyDescent="0.25">
      <c r="A128" s="6">
        <f t="shared" si="15"/>
        <v>126</v>
      </c>
      <c r="B128" s="7" t="s">
        <v>524</v>
      </c>
      <c r="C128" s="8" t="str">
        <f t="shared" si="9"/>
        <v>MIR</v>
      </c>
      <c r="D128" s="8" t="str">
        <f>IF(F128="","",INDEX([2]B!$I$2:$I$112,MATCH(F128,[2]B!$K$2:$K$112,0)))</f>
        <v>2. Desarrollo social</v>
      </c>
      <c r="E128" s="8" t="str">
        <f>IF(F128="","",INDEX([2]B!$J$2:$J$112,MATCH(F128,[2]B!$K$2:$K$112,0)))</f>
        <v>2.6. Protección social</v>
      </c>
      <c r="F128" s="7" t="s">
        <v>525</v>
      </c>
      <c r="G128" s="7" t="s">
        <v>27</v>
      </c>
      <c r="H128" s="9" t="s">
        <v>550</v>
      </c>
      <c r="I128" s="7" t="s">
        <v>551</v>
      </c>
      <c r="J128" s="7" t="s">
        <v>552</v>
      </c>
      <c r="K128" s="7" t="s">
        <v>553</v>
      </c>
      <c r="L128" s="7">
        <v>95</v>
      </c>
      <c r="M128" s="7">
        <v>100</v>
      </c>
      <c r="N128" s="7" t="s">
        <v>45</v>
      </c>
      <c r="O128" s="7" t="s">
        <v>35</v>
      </c>
      <c r="P128" s="10"/>
      <c r="Q128" s="10"/>
      <c r="R128" s="10"/>
      <c r="S128" s="10"/>
      <c r="T128" s="10"/>
      <c r="U128" s="10"/>
      <c r="V128" s="10"/>
      <c r="W128" s="10"/>
      <c r="X128" s="10"/>
      <c r="Y128" s="5">
        <f t="shared" si="10"/>
        <v>0</v>
      </c>
      <c r="Z128" s="5">
        <f t="shared" si="11"/>
        <v>0</v>
      </c>
      <c r="AA128" s="5">
        <f t="shared" si="12"/>
        <v>0</v>
      </c>
      <c r="AB128" s="5">
        <f t="shared" si="13"/>
        <v>1</v>
      </c>
      <c r="AC128" s="11">
        <f t="shared" si="14"/>
        <v>0</v>
      </c>
    </row>
    <row r="129" spans="1:29" x14ac:dyDescent="0.25">
      <c r="A129" s="6">
        <f t="shared" si="15"/>
        <v>127</v>
      </c>
      <c r="B129" s="7" t="s">
        <v>524</v>
      </c>
      <c r="C129" s="8" t="str">
        <f t="shared" si="9"/>
        <v>MIR</v>
      </c>
      <c r="D129" s="8" t="str">
        <f>IF(F129="","",INDEX([2]B!$I$2:$I$112,MATCH(F129,[2]B!$K$2:$K$112,0)))</f>
        <v>2. Desarrollo social</v>
      </c>
      <c r="E129" s="8" t="str">
        <f>IF(F129="","",INDEX([2]B!$J$2:$J$112,MATCH(F129,[2]B!$K$2:$K$112,0)))</f>
        <v>2.6. Protección social</v>
      </c>
      <c r="F129" s="7" t="s">
        <v>525</v>
      </c>
      <c r="G129" s="7" t="s">
        <v>27</v>
      </c>
      <c r="H129" s="9" t="s">
        <v>554</v>
      </c>
      <c r="I129" s="7" t="s">
        <v>555</v>
      </c>
      <c r="J129" s="7" t="s">
        <v>556</v>
      </c>
      <c r="K129" s="7" t="s">
        <v>557</v>
      </c>
      <c r="L129" s="7">
        <v>95</v>
      </c>
      <c r="M129" s="7">
        <v>100</v>
      </c>
      <c r="N129" s="7" t="s">
        <v>45</v>
      </c>
      <c r="O129" s="7" t="s">
        <v>35</v>
      </c>
      <c r="P129" s="10"/>
      <c r="Q129" s="10"/>
      <c r="R129" s="10"/>
      <c r="S129" s="10"/>
      <c r="T129" s="10"/>
      <c r="U129" s="10"/>
      <c r="V129" s="10"/>
      <c r="W129" s="10"/>
      <c r="X129" s="10"/>
      <c r="Y129" s="5">
        <f t="shared" si="10"/>
        <v>0</v>
      </c>
      <c r="Z129" s="5">
        <f t="shared" si="11"/>
        <v>0</v>
      </c>
      <c r="AA129" s="5">
        <f t="shared" si="12"/>
        <v>0</v>
      </c>
      <c r="AB129" s="5">
        <f t="shared" si="13"/>
        <v>1</v>
      </c>
      <c r="AC129" s="11">
        <f t="shared" si="14"/>
        <v>0</v>
      </c>
    </row>
    <row r="130" spans="1:29" x14ac:dyDescent="0.25">
      <c r="A130" s="6">
        <f t="shared" si="15"/>
        <v>128</v>
      </c>
      <c r="B130" s="7" t="s">
        <v>524</v>
      </c>
      <c r="C130" s="8" t="str">
        <f t="shared" si="9"/>
        <v>MIR</v>
      </c>
      <c r="D130" s="8" t="str">
        <f>IF(F130="","",INDEX([2]B!$I$2:$I$112,MATCH(F130,[2]B!$K$2:$K$112,0)))</f>
        <v>2. Desarrollo social</v>
      </c>
      <c r="E130" s="8" t="str">
        <f>IF(F130="","",INDEX([2]B!$J$2:$J$112,MATCH(F130,[2]B!$K$2:$K$112,0)))</f>
        <v>2.6. Protección social</v>
      </c>
      <c r="F130" s="7" t="s">
        <v>525</v>
      </c>
      <c r="G130" s="7" t="s">
        <v>27</v>
      </c>
      <c r="H130" s="9" t="s">
        <v>558</v>
      </c>
      <c r="I130" s="7" t="s">
        <v>559</v>
      </c>
      <c r="J130" s="7" t="s">
        <v>560</v>
      </c>
      <c r="K130" s="7" t="s">
        <v>561</v>
      </c>
      <c r="L130" s="7">
        <v>95</v>
      </c>
      <c r="M130" s="7">
        <v>100</v>
      </c>
      <c r="N130" s="7" t="s">
        <v>45</v>
      </c>
      <c r="O130" s="7" t="s">
        <v>35</v>
      </c>
      <c r="P130" s="10"/>
      <c r="Q130" s="10"/>
      <c r="R130" s="10"/>
      <c r="S130" s="10"/>
      <c r="T130" s="10"/>
      <c r="U130" s="10"/>
      <c r="V130" s="10"/>
      <c r="W130" s="10"/>
      <c r="X130" s="10"/>
      <c r="Y130" s="5">
        <f t="shared" si="10"/>
        <v>0</v>
      </c>
      <c r="Z130" s="5">
        <f t="shared" si="11"/>
        <v>0</v>
      </c>
      <c r="AA130" s="5">
        <f t="shared" si="12"/>
        <v>0</v>
      </c>
      <c r="AB130" s="5">
        <f t="shared" si="13"/>
        <v>1</v>
      </c>
      <c r="AC130" s="11">
        <f t="shared" si="14"/>
        <v>0</v>
      </c>
    </row>
    <row r="131" spans="1:29" x14ac:dyDescent="0.25">
      <c r="A131" s="6">
        <f t="shared" si="15"/>
        <v>129</v>
      </c>
      <c r="B131" s="7" t="s">
        <v>524</v>
      </c>
      <c r="C131" s="8" t="str">
        <f t="shared" si="9"/>
        <v>MIR</v>
      </c>
      <c r="D131" s="8" t="str">
        <f>IF(F131="","",INDEX([2]B!$I$2:$I$112,MATCH(F131,[2]B!$K$2:$K$112,0)))</f>
        <v>2. Desarrollo social</v>
      </c>
      <c r="E131" s="8" t="str">
        <f>IF(F131="","",INDEX([2]B!$J$2:$J$112,MATCH(F131,[2]B!$K$2:$K$112,0)))</f>
        <v>2.6. Protección social</v>
      </c>
      <c r="F131" s="7" t="s">
        <v>525</v>
      </c>
      <c r="G131" s="7" t="s">
        <v>27</v>
      </c>
      <c r="H131" s="9" t="s">
        <v>562</v>
      </c>
      <c r="I131" s="7" t="s">
        <v>563</v>
      </c>
      <c r="J131" s="7" t="s">
        <v>564</v>
      </c>
      <c r="K131" s="7" t="s">
        <v>565</v>
      </c>
      <c r="L131" s="7">
        <v>95</v>
      </c>
      <c r="M131" s="7">
        <v>100</v>
      </c>
      <c r="N131" s="7" t="s">
        <v>45</v>
      </c>
      <c r="O131" s="7" t="s">
        <v>35</v>
      </c>
      <c r="P131" s="10"/>
      <c r="Q131" s="10"/>
      <c r="R131" s="10"/>
      <c r="S131" s="10"/>
      <c r="T131" s="10"/>
      <c r="U131" s="10"/>
      <c r="V131" s="10"/>
      <c r="W131" s="10"/>
      <c r="X131" s="10"/>
      <c r="Y131" s="5">
        <f t="shared" si="10"/>
        <v>0</v>
      </c>
      <c r="Z131" s="5">
        <f t="shared" si="11"/>
        <v>0</v>
      </c>
      <c r="AA131" s="5">
        <f t="shared" si="12"/>
        <v>0</v>
      </c>
      <c r="AB131" s="5">
        <f t="shared" si="13"/>
        <v>1</v>
      </c>
      <c r="AC131" s="11">
        <f t="shared" si="14"/>
        <v>0</v>
      </c>
    </row>
    <row r="132" spans="1:29" x14ac:dyDescent="0.25">
      <c r="A132" s="6">
        <f t="shared" si="15"/>
        <v>130</v>
      </c>
      <c r="B132" s="7" t="s">
        <v>524</v>
      </c>
      <c r="C132" s="8" t="str">
        <f t="shared" ref="C132:C195" si="16">IF(G132&gt;0,IF(G132="INDICADOR DE GESTIÓN","INDICADOR DE GESTIÓN","MIR"),"")</f>
        <v>MIR</v>
      </c>
      <c r="D132" s="8" t="str">
        <f>IF(F132="","",INDEX([2]B!$I$2:$I$112,MATCH(F132,[2]B!$K$2:$K$112,0)))</f>
        <v>2. Desarrollo social</v>
      </c>
      <c r="E132" s="8" t="str">
        <f>IF(F132="","",INDEX([2]B!$J$2:$J$112,MATCH(F132,[2]B!$K$2:$K$112,0)))</f>
        <v>2.6. Protección social</v>
      </c>
      <c r="F132" s="7" t="s">
        <v>525</v>
      </c>
      <c r="G132" s="7" t="s">
        <v>26</v>
      </c>
      <c r="H132" s="9" t="s">
        <v>566</v>
      </c>
      <c r="I132" s="7" t="s">
        <v>567</v>
      </c>
      <c r="J132" s="7" t="s">
        <v>536</v>
      </c>
      <c r="K132" s="7" t="s">
        <v>568</v>
      </c>
      <c r="L132" s="7">
        <v>95</v>
      </c>
      <c r="M132" s="7">
        <v>100</v>
      </c>
      <c r="N132" s="7" t="s">
        <v>45</v>
      </c>
      <c r="O132" s="7" t="s">
        <v>35</v>
      </c>
      <c r="P132" s="10">
        <v>1323720.32</v>
      </c>
      <c r="Q132" s="10">
        <v>325125.5</v>
      </c>
      <c r="R132" s="10">
        <v>54157.84</v>
      </c>
      <c r="S132" s="10"/>
      <c r="T132" s="10">
        <v>5050</v>
      </c>
      <c r="U132" s="10"/>
      <c r="V132" s="10"/>
      <c r="W132" s="10"/>
      <c r="X132" s="10"/>
      <c r="Y132" s="5">
        <f t="shared" ref="Y132:Y195" si="17">IF(G132="FIN",1,0)</f>
        <v>0</v>
      </c>
      <c r="Z132" s="5">
        <f t="shared" ref="Z132:Z195" si="18">IF(G132="PROPÓSITO",1,0)</f>
        <v>0</v>
      </c>
      <c r="AA132" s="5">
        <f t="shared" ref="AA132:AA195" si="19">IF(G132="COMPONENTE",1,0)</f>
        <v>1</v>
      </c>
      <c r="AB132" s="5">
        <f t="shared" ref="AB132:AB195" si="20">IF(G132="ACTIVIDAD",1,0)</f>
        <v>0</v>
      </c>
      <c r="AC132" s="11">
        <f t="shared" ref="AC132:AC195" si="21">SUM(P132:X132)</f>
        <v>1708053.6600000001</v>
      </c>
    </row>
    <row r="133" spans="1:29" x14ac:dyDescent="0.25">
      <c r="A133" s="6">
        <f t="shared" ref="A133:A196" si="22">IF(B133&gt;0,A132+1,"")</f>
        <v>131</v>
      </c>
      <c r="B133" s="7" t="s">
        <v>524</v>
      </c>
      <c r="C133" s="8" t="str">
        <f t="shared" si="16"/>
        <v>MIR</v>
      </c>
      <c r="D133" s="8" t="str">
        <f>IF(F133="","",INDEX([2]B!$I$2:$I$112,MATCH(F133,[2]B!$K$2:$K$112,0)))</f>
        <v>2. Desarrollo social</v>
      </c>
      <c r="E133" s="8" t="str">
        <f>IF(F133="","",INDEX([2]B!$J$2:$J$112,MATCH(F133,[2]B!$K$2:$K$112,0)))</f>
        <v>2.6. Protección social</v>
      </c>
      <c r="F133" s="7" t="s">
        <v>525</v>
      </c>
      <c r="G133" s="7" t="s">
        <v>27</v>
      </c>
      <c r="H133" s="9" t="s">
        <v>569</v>
      </c>
      <c r="I133" s="7" t="s">
        <v>570</v>
      </c>
      <c r="J133" s="7" t="s">
        <v>571</v>
      </c>
      <c r="K133" s="7" t="s">
        <v>572</v>
      </c>
      <c r="L133" s="7">
        <v>90</v>
      </c>
      <c r="M133" s="7">
        <v>100</v>
      </c>
      <c r="N133" s="7" t="s">
        <v>45</v>
      </c>
      <c r="O133" s="7" t="s">
        <v>35</v>
      </c>
      <c r="P133" s="10"/>
      <c r="Q133" s="10"/>
      <c r="R133" s="10"/>
      <c r="S133" s="10"/>
      <c r="T133" s="10"/>
      <c r="U133" s="10"/>
      <c r="V133" s="10"/>
      <c r="W133" s="10"/>
      <c r="X133" s="10"/>
      <c r="Y133" s="5">
        <f t="shared" si="17"/>
        <v>0</v>
      </c>
      <c r="Z133" s="5">
        <f t="shared" si="18"/>
        <v>0</v>
      </c>
      <c r="AA133" s="5">
        <f t="shared" si="19"/>
        <v>0</v>
      </c>
      <c r="AB133" s="5">
        <f t="shared" si="20"/>
        <v>1</v>
      </c>
      <c r="AC133" s="11">
        <f t="shared" si="21"/>
        <v>0</v>
      </c>
    </row>
    <row r="134" spans="1:29" x14ac:dyDescent="0.25">
      <c r="A134" s="6">
        <f t="shared" si="22"/>
        <v>132</v>
      </c>
      <c r="B134" s="7" t="s">
        <v>524</v>
      </c>
      <c r="C134" s="8" t="str">
        <f t="shared" si="16"/>
        <v>MIR</v>
      </c>
      <c r="D134" s="8" t="str">
        <f>IF(F134="","",INDEX([2]B!$I$2:$I$112,MATCH(F134,[2]B!$K$2:$K$112,0)))</f>
        <v>2. Desarrollo social</v>
      </c>
      <c r="E134" s="8" t="str">
        <f>IF(F134="","",INDEX([2]B!$J$2:$J$112,MATCH(F134,[2]B!$K$2:$K$112,0)))</f>
        <v>2.6. Protección social</v>
      </c>
      <c r="F134" s="7" t="s">
        <v>525</v>
      </c>
      <c r="G134" s="7" t="s">
        <v>27</v>
      </c>
      <c r="H134" s="9" t="s">
        <v>573</v>
      </c>
      <c r="I134" s="7" t="s">
        <v>574</v>
      </c>
      <c r="J134" s="7" t="s">
        <v>575</v>
      </c>
      <c r="K134" s="7" t="s">
        <v>576</v>
      </c>
      <c r="L134" s="7">
        <v>90</v>
      </c>
      <c r="M134" s="7">
        <v>100</v>
      </c>
      <c r="N134" s="7" t="s">
        <v>45</v>
      </c>
      <c r="O134" s="7" t="s">
        <v>35</v>
      </c>
      <c r="P134" s="10"/>
      <c r="Q134" s="10"/>
      <c r="R134" s="10"/>
      <c r="S134" s="10"/>
      <c r="T134" s="10"/>
      <c r="U134" s="10"/>
      <c r="V134" s="10"/>
      <c r="W134" s="10"/>
      <c r="X134" s="10"/>
      <c r="Y134" s="5">
        <f t="shared" si="17"/>
        <v>0</v>
      </c>
      <c r="Z134" s="5">
        <f t="shared" si="18"/>
        <v>0</v>
      </c>
      <c r="AA134" s="5">
        <f t="shared" si="19"/>
        <v>0</v>
      </c>
      <c r="AB134" s="5">
        <f t="shared" si="20"/>
        <v>1</v>
      </c>
      <c r="AC134" s="11">
        <f t="shared" si="21"/>
        <v>0</v>
      </c>
    </row>
    <row r="135" spans="1:29" x14ac:dyDescent="0.25">
      <c r="A135" s="6">
        <f t="shared" si="22"/>
        <v>133</v>
      </c>
      <c r="B135" s="7" t="s">
        <v>524</v>
      </c>
      <c r="C135" s="8" t="str">
        <f t="shared" si="16"/>
        <v>MIR</v>
      </c>
      <c r="D135" s="8" t="str">
        <f>IF(F135="","",INDEX([2]B!$I$2:$I$112,MATCH(F135,[2]B!$K$2:$K$112,0)))</f>
        <v>2. Desarrollo social</v>
      </c>
      <c r="E135" s="8" t="str">
        <f>IF(F135="","",INDEX([2]B!$J$2:$J$112,MATCH(F135,[2]B!$K$2:$K$112,0)))</f>
        <v>2.6. Protección social</v>
      </c>
      <c r="F135" s="7" t="s">
        <v>525</v>
      </c>
      <c r="G135" s="7" t="s">
        <v>27</v>
      </c>
      <c r="H135" s="9" t="s">
        <v>577</v>
      </c>
      <c r="I135" s="7" t="s">
        <v>578</v>
      </c>
      <c r="J135" s="7" t="s">
        <v>579</v>
      </c>
      <c r="K135" s="7" t="s">
        <v>580</v>
      </c>
      <c r="L135" s="7">
        <v>30</v>
      </c>
      <c r="M135" s="7">
        <v>100</v>
      </c>
      <c r="N135" s="7" t="s">
        <v>45</v>
      </c>
      <c r="O135" s="7" t="s">
        <v>35</v>
      </c>
      <c r="P135" s="10"/>
      <c r="Q135" s="10"/>
      <c r="R135" s="10"/>
      <c r="S135" s="10"/>
      <c r="T135" s="10"/>
      <c r="U135" s="10"/>
      <c r="V135" s="10"/>
      <c r="W135" s="10"/>
      <c r="X135" s="10"/>
      <c r="Y135" s="5">
        <f t="shared" si="17"/>
        <v>0</v>
      </c>
      <c r="Z135" s="5">
        <f t="shared" si="18"/>
        <v>0</v>
      </c>
      <c r="AA135" s="5">
        <f t="shared" si="19"/>
        <v>0</v>
      </c>
      <c r="AB135" s="5">
        <f t="shared" si="20"/>
        <v>1</v>
      </c>
      <c r="AC135" s="11">
        <f t="shared" si="21"/>
        <v>0</v>
      </c>
    </row>
    <row r="136" spans="1:29" x14ac:dyDescent="0.25">
      <c r="A136" s="6">
        <f t="shared" si="22"/>
        <v>134</v>
      </c>
      <c r="B136" s="7" t="s">
        <v>524</v>
      </c>
      <c r="C136" s="8" t="str">
        <f t="shared" si="16"/>
        <v>MIR</v>
      </c>
      <c r="D136" s="8" t="str">
        <f>IF(F136="","",INDEX([2]B!$I$2:$I$112,MATCH(F136,[2]B!$K$2:$K$112,0)))</f>
        <v>2. Desarrollo social</v>
      </c>
      <c r="E136" s="8" t="str">
        <f>IF(F136="","",INDEX([2]B!$J$2:$J$112,MATCH(F136,[2]B!$K$2:$K$112,0)))</f>
        <v>2.6. Protección social</v>
      </c>
      <c r="F136" s="7" t="s">
        <v>525</v>
      </c>
      <c r="G136" s="7" t="s">
        <v>27</v>
      </c>
      <c r="H136" s="9" t="s">
        <v>581</v>
      </c>
      <c r="I136" s="7" t="s">
        <v>582</v>
      </c>
      <c r="J136" s="7" t="s">
        <v>583</v>
      </c>
      <c r="K136" s="7" t="s">
        <v>584</v>
      </c>
      <c r="L136" s="7">
        <v>90</v>
      </c>
      <c r="M136" s="7">
        <v>100</v>
      </c>
      <c r="N136" s="7" t="s">
        <v>45</v>
      </c>
      <c r="O136" s="7" t="s">
        <v>35</v>
      </c>
      <c r="P136" s="10"/>
      <c r="Q136" s="10"/>
      <c r="R136" s="10"/>
      <c r="S136" s="10"/>
      <c r="T136" s="10"/>
      <c r="U136" s="10"/>
      <c r="V136" s="10"/>
      <c r="W136" s="10"/>
      <c r="X136" s="10"/>
      <c r="Y136" s="5">
        <f t="shared" si="17"/>
        <v>0</v>
      </c>
      <c r="Z136" s="5">
        <f t="shared" si="18"/>
        <v>0</v>
      </c>
      <c r="AA136" s="5">
        <f t="shared" si="19"/>
        <v>0</v>
      </c>
      <c r="AB136" s="5">
        <f t="shared" si="20"/>
        <v>1</v>
      </c>
      <c r="AC136" s="11">
        <f t="shared" si="21"/>
        <v>0</v>
      </c>
    </row>
    <row r="137" spans="1:29" x14ac:dyDescent="0.25">
      <c r="A137" s="6">
        <f t="shared" si="22"/>
        <v>135</v>
      </c>
      <c r="B137" s="7" t="s">
        <v>524</v>
      </c>
      <c r="C137" s="8" t="str">
        <f t="shared" si="16"/>
        <v>MIR</v>
      </c>
      <c r="D137" s="8" t="str">
        <f>IF(F137="","",INDEX([2]B!$I$2:$I$112,MATCH(F137,[2]B!$K$2:$K$112,0)))</f>
        <v>2. Desarrollo social</v>
      </c>
      <c r="E137" s="8" t="str">
        <f>IF(F137="","",INDEX([2]B!$J$2:$J$112,MATCH(F137,[2]B!$K$2:$K$112,0)))</f>
        <v>2.6. Protección social</v>
      </c>
      <c r="F137" s="7" t="s">
        <v>525</v>
      </c>
      <c r="G137" s="7" t="s">
        <v>26</v>
      </c>
      <c r="H137" s="9" t="s">
        <v>585</v>
      </c>
      <c r="I137" s="7" t="s">
        <v>586</v>
      </c>
      <c r="J137" s="7" t="s">
        <v>587</v>
      </c>
      <c r="K137" s="7" t="s">
        <v>588</v>
      </c>
      <c r="L137" s="7">
        <v>95</v>
      </c>
      <c r="M137" s="7">
        <v>100</v>
      </c>
      <c r="N137" s="7" t="s">
        <v>45</v>
      </c>
      <c r="O137" s="7" t="s">
        <v>46</v>
      </c>
      <c r="P137" s="10">
        <v>1011424.96</v>
      </c>
      <c r="Q137" s="10">
        <v>31878.65</v>
      </c>
      <c r="R137" s="10">
        <v>150150</v>
      </c>
      <c r="S137" s="10"/>
      <c r="T137" s="10">
        <v>26765</v>
      </c>
      <c r="U137" s="10"/>
      <c r="V137" s="10"/>
      <c r="W137" s="10"/>
      <c r="X137" s="10"/>
      <c r="Y137" s="5">
        <f t="shared" si="17"/>
        <v>0</v>
      </c>
      <c r="Z137" s="5">
        <f t="shared" si="18"/>
        <v>0</v>
      </c>
      <c r="AA137" s="5">
        <f t="shared" si="19"/>
        <v>1</v>
      </c>
      <c r="AB137" s="5">
        <f t="shared" si="20"/>
        <v>0</v>
      </c>
      <c r="AC137" s="11">
        <f t="shared" si="21"/>
        <v>1220218.6099999999</v>
      </c>
    </row>
    <row r="138" spans="1:29" x14ac:dyDescent="0.25">
      <c r="A138" s="6">
        <f t="shared" si="22"/>
        <v>136</v>
      </c>
      <c r="B138" s="7" t="s">
        <v>524</v>
      </c>
      <c r="C138" s="8" t="str">
        <f t="shared" si="16"/>
        <v>MIR</v>
      </c>
      <c r="D138" s="8" t="str">
        <f>IF(F138="","",INDEX([2]B!$I$2:$I$112,MATCH(F138,[2]B!$K$2:$K$112,0)))</f>
        <v>2. Desarrollo social</v>
      </c>
      <c r="E138" s="8" t="str">
        <f>IF(F138="","",INDEX([2]B!$J$2:$J$112,MATCH(F138,[2]B!$K$2:$K$112,0)))</f>
        <v>2.6. Protección social</v>
      </c>
      <c r="F138" s="7" t="s">
        <v>525</v>
      </c>
      <c r="G138" s="7" t="s">
        <v>27</v>
      </c>
      <c r="H138" s="9" t="s">
        <v>589</v>
      </c>
      <c r="I138" s="7" t="s">
        <v>590</v>
      </c>
      <c r="J138" s="7" t="s">
        <v>53</v>
      </c>
      <c r="K138" s="7" t="s">
        <v>591</v>
      </c>
      <c r="L138" s="7">
        <v>80</v>
      </c>
      <c r="M138" s="7">
        <v>100</v>
      </c>
      <c r="N138" s="7" t="s">
        <v>45</v>
      </c>
      <c r="O138" s="7" t="s">
        <v>35</v>
      </c>
      <c r="P138" s="10"/>
      <c r="Q138" s="10"/>
      <c r="R138" s="10"/>
      <c r="S138" s="10"/>
      <c r="T138" s="10"/>
      <c r="U138" s="10"/>
      <c r="V138" s="10"/>
      <c r="W138" s="10"/>
      <c r="X138" s="10"/>
      <c r="Y138" s="5">
        <f t="shared" si="17"/>
        <v>0</v>
      </c>
      <c r="Z138" s="5">
        <f t="shared" si="18"/>
        <v>0</v>
      </c>
      <c r="AA138" s="5">
        <f t="shared" si="19"/>
        <v>0</v>
      </c>
      <c r="AB138" s="5">
        <f t="shared" si="20"/>
        <v>1</v>
      </c>
      <c r="AC138" s="11">
        <f t="shared" si="21"/>
        <v>0</v>
      </c>
    </row>
    <row r="139" spans="1:29" x14ac:dyDescent="0.25">
      <c r="A139" s="6">
        <f t="shared" si="22"/>
        <v>137</v>
      </c>
      <c r="B139" s="7" t="s">
        <v>524</v>
      </c>
      <c r="C139" s="8" t="str">
        <f t="shared" si="16"/>
        <v>MIR</v>
      </c>
      <c r="D139" s="8" t="str">
        <f>IF(F139="","",INDEX([2]B!$I$2:$I$112,MATCH(F139,[2]B!$K$2:$K$112,0)))</f>
        <v>2. Desarrollo social</v>
      </c>
      <c r="E139" s="8" t="str">
        <f>IF(F139="","",INDEX([2]B!$J$2:$J$112,MATCH(F139,[2]B!$K$2:$K$112,0)))</f>
        <v>2.6. Protección social</v>
      </c>
      <c r="F139" s="7" t="s">
        <v>525</v>
      </c>
      <c r="G139" s="7" t="s">
        <v>27</v>
      </c>
      <c r="H139" s="9" t="s">
        <v>592</v>
      </c>
      <c r="I139" s="7" t="s">
        <v>593</v>
      </c>
      <c r="J139" s="7" t="s">
        <v>594</v>
      </c>
      <c r="K139" s="7" t="s">
        <v>595</v>
      </c>
      <c r="L139" s="7">
        <v>90</v>
      </c>
      <c r="M139" s="7">
        <v>100</v>
      </c>
      <c r="N139" s="7" t="s">
        <v>45</v>
      </c>
      <c r="O139" s="7" t="s">
        <v>35</v>
      </c>
      <c r="P139" s="10"/>
      <c r="Q139" s="10"/>
      <c r="R139" s="10"/>
      <c r="S139" s="10"/>
      <c r="T139" s="10"/>
      <c r="U139" s="10"/>
      <c r="V139" s="10"/>
      <c r="W139" s="10"/>
      <c r="X139" s="10"/>
      <c r="Y139" s="5">
        <f t="shared" si="17"/>
        <v>0</v>
      </c>
      <c r="Z139" s="5">
        <f t="shared" si="18"/>
        <v>0</v>
      </c>
      <c r="AA139" s="5">
        <f t="shared" si="19"/>
        <v>0</v>
      </c>
      <c r="AB139" s="5">
        <f t="shared" si="20"/>
        <v>1</v>
      </c>
      <c r="AC139" s="11">
        <f t="shared" si="21"/>
        <v>0</v>
      </c>
    </row>
    <row r="140" spans="1:29" x14ac:dyDescent="0.25">
      <c r="A140" s="6">
        <f t="shared" si="22"/>
        <v>138</v>
      </c>
      <c r="B140" s="7" t="s">
        <v>596</v>
      </c>
      <c r="C140" s="8" t="str">
        <f t="shared" si="16"/>
        <v>MIR</v>
      </c>
      <c r="D140" s="8" t="str">
        <f>IF(F140="","",INDEX([2]B!$I$2:$I$112,MATCH(F140,[2]B!$K$2:$K$112,0)))</f>
        <v>2. Desarrollo social</v>
      </c>
      <c r="E140" s="8" t="str">
        <f>IF(F140="","",INDEX([2]B!$J$2:$J$112,MATCH(F140,[2]B!$K$2:$K$112,0)))</f>
        <v>2.5. Educación</v>
      </c>
      <c r="F140" s="7" t="s">
        <v>597</v>
      </c>
      <c r="G140" s="7" t="s">
        <v>24</v>
      </c>
      <c r="H140" s="9" t="s">
        <v>598</v>
      </c>
      <c r="I140" s="7" t="s">
        <v>599</v>
      </c>
      <c r="J140" s="7" t="s">
        <v>600</v>
      </c>
      <c r="K140" s="7" t="s">
        <v>601</v>
      </c>
      <c r="L140" s="7">
        <v>36.26</v>
      </c>
      <c r="M140" s="7">
        <v>36.26</v>
      </c>
      <c r="N140" s="7" t="s">
        <v>34</v>
      </c>
      <c r="O140" s="7" t="s">
        <v>35</v>
      </c>
      <c r="P140" s="10"/>
      <c r="Q140" s="10"/>
      <c r="R140" s="10"/>
      <c r="S140" s="10"/>
      <c r="T140" s="10"/>
      <c r="U140" s="10"/>
      <c r="V140" s="10"/>
      <c r="W140" s="10"/>
      <c r="X140" s="10"/>
      <c r="Y140" s="5">
        <f t="shared" si="17"/>
        <v>1</v>
      </c>
      <c r="Z140" s="5">
        <f t="shared" si="18"/>
        <v>0</v>
      </c>
      <c r="AA140" s="5">
        <f t="shared" si="19"/>
        <v>0</v>
      </c>
      <c r="AB140" s="5">
        <f t="shared" si="20"/>
        <v>0</v>
      </c>
      <c r="AC140" s="11">
        <f t="shared" si="21"/>
        <v>0</v>
      </c>
    </row>
    <row r="141" spans="1:29" x14ac:dyDescent="0.25">
      <c r="A141" s="6">
        <f t="shared" si="22"/>
        <v>139</v>
      </c>
      <c r="B141" s="7" t="s">
        <v>596</v>
      </c>
      <c r="C141" s="8" t="str">
        <f t="shared" si="16"/>
        <v>MIR</v>
      </c>
      <c r="D141" s="8" t="str">
        <f>IF(F141="","",INDEX([2]B!$I$2:$I$112,MATCH(F141,[2]B!$K$2:$K$112,0)))</f>
        <v>2. Desarrollo social</v>
      </c>
      <c r="E141" s="8" t="str">
        <f>IF(F141="","",INDEX([2]B!$J$2:$J$112,MATCH(F141,[2]B!$K$2:$K$112,0)))</f>
        <v>2.5. Educación</v>
      </c>
      <c r="F141" s="7" t="s">
        <v>597</v>
      </c>
      <c r="G141" s="7" t="s">
        <v>36</v>
      </c>
      <c r="H141" s="9" t="s">
        <v>602</v>
      </c>
      <c r="I141" s="7" t="s">
        <v>603</v>
      </c>
      <c r="J141" s="7" t="s">
        <v>604</v>
      </c>
      <c r="K141" s="7" t="s">
        <v>605</v>
      </c>
      <c r="L141" s="7">
        <v>90</v>
      </c>
      <c r="M141" s="7">
        <v>100</v>
      </c>
      <c r="N141" s="7" t="s">
        <v>34</v>
      </c>
      <c r="O141" s="7" t="s">
        <v>35</v>
      </c>
      <c r="P141" s="10"/>
      <c r="Q141" s="10"/>
      <c r="R141" s="10"/>
      <c r="S141" s="10"/>
      <c r="T141" s="10"/>
      <c r="U141" s="10"/>
      <c r="V141" s="10"/>
      <c r="W141" s="10"/>
      <c r="X141" s="10"/>
      <c r="Y141" s="5">
        <f t="shared" si="17"/>
        <v>0</v>
      </c>
      <c r="Z141" s="5">
        <f t="shared" si="18"/>
        <v>1</v>
      </c>
      <c r="AA141" s="5">
        <f t="shared" si="19"/>
        <v>0</v>
      </c>
      <c r="AB141" s="5">
        <f t="shared" si="20"/>
        <v>0</v>
      </c>
      <c r="AC141" s="11">
        <f t="shared" si="21"/>
        <v>0</v>
      </c>
    </row>
    <row r="142" spans="1:29" x14ac:dyDescent="0.25">
      <c r="A142" s="6">
        <f t="shared" si="22"/>
        <v>140</v>
      </c>
      <c r="B142" s="7" t="s">
        <v>596</v>
      </c>
      <c r="C142" s="8" t="str">
        <f t="shared" si="16"/>
        <v>MIR</v>
      </c>
      <c r="D142" s="8" t="str">
        <f>IF(F142="","",INDEX([2]B!$I$2:$I$112,MATCH(F142,[2]B!$K$2:$K$112,0)))</f>
        <v>2. Desarrollo social</v>
      </c>
      <c r="E142" s="8" t="str">
        <f>IF(F142="","",INDEX([2]B!$J$2:$J$112,MATCH(F142,[2]B!$K$2:$K$112,0)))</f>
        <v>2.5. Educación</v>
      </c>
      <c r="F142" s="7" t="s">
        <v>597</v>
      </c>
      <c r="G142" s="7" t="s">
        <v>26</v>
      </c>
      <c r="H142" s="9" t="s">
        <v>606</v>
      </c>
      <c r="I142" s="7" t="s">
        <v>607</v>
      </c>
      <c r="J142" s="7" t="s">
        <v>608</v>
      </c>
      <c r="K142" s="7" t="s">
        <v>609</v>
      </c>
      <c r="L142" s="7">
        <v>82.5</v>
      </c>
      <c r="M142" s="7">
        <v>100</v>
      </c>
      <c r="N142" s="7" t="s">
        <v>45</v>
      </c>
      <c r="O142" s="7" t="s">
        <v>46</v>
      </c>
      <c r="P142" s="10">
        <v>2331777.7599999998</v>
      </c>
      <c r="Q142" s="10">
        <v>160090</v>
      </c>
      <c r="R142" s="10">
        <v>870870</v>
      </c>
      <c r="S142" s="10">
        <v>855106.61</v>
      </c>
      <c r="T142" s="10"/>
      <c r="U142" s="10"/>
      <c r="V142" s="10"/>
      <c r="W142" s="10"/>
      <c r="X142" s="10"/>
      <c r="Y142" s="5">
        <f t="shared" si="17"/>
        <v>0</v>
      </c>
      <c r="Z142" s="5">
        <f t="shared" si="18"/>
        <v>0</v>
      </c>
      <c r="AA142" s="5">
        <f t="shared" si="19"/>
        <v>1</v>
      </c>
      <c r="AB142" s="5">
        <f t="shared" si="20"/>
        <v>0</v>
      </c>
      <c r="AC142" s="11">
        <f t="shared" si="21"/>
        <v>4217844.37</v>
      </c>
    </row>
    <row r="143" spans="1:29" x14ac:dyDescent="0.25">
      <c r="A143" s="6">
        <f t="shared" si="22"/>
        <v>141</v>
      </c>
      <c r="B143" s="7" t="s">
        <v>596</v>
      </c>
      <c r="C143" s="8" t="str">
        <f t="shared" si="16"/>
        <v>MIR</v>
      </c>
      <c r="D143" s="8" t="str">
        <f>IF(F143="","",INDEX([2]B!$I$2:$I$112,MATCH(F143,[2]B!$K$2:$K$112,0)))</f>
        <v>2. Desarrollo social</v>
      </c>
      <c r="E143" s="8" t="str">
        <f>IF(F143="","",INDEX([2]B!$J$2:$J$112,MATCH(F143,[2]B!$K$2:$K$112,0)))</f>
        <v>2.5. Educación</v>
      </c>
      <c r="F143" s="7" t="s">
        <v>597</v>
      </c>
      <c r="G143" s="7" t="s">
        <v>27</v>
      </c>
      <c r="H143" s="9" t="s">
        <v>610</v>
      </c>
      <c r="I143" s="7" t="s">
        <v>611</v>
      </c>
      <c r="J143" s="7" t="s">
        <v>612</v>
      </c>
      <c r="K143" s="7" t="s">
        <v>613</v>
      </c>
      <c r="L143" s="7">
        <v>90</v>
      </c>
      <c r="M143" s="7">
        <v>100</v>
      </c>
      <c r="N143" s="7" t="s">
        <v>45</v>
      </c>
      <c r="O143" s="7" t="s">
        <v>35</v>
      </c>
      <c r="P143" s="10"/>
      <c r="Q143" s="10"/>
      <c r="R143" s="10"/>
      <c r="S143" s="10"/>
      <c r="T143" s="10"/>
      <c r="U143" s="10"/>
      <c r="V143" s="10"/>
      <c r="W143" s="10"/>
      <c r="X143" s="10"/>
      <c r="Y143" s="5">
        <f t="shared" si="17"/>
        <v>0</v>
      </c>
      <c r="Z143" s="5">
        <f t="shared" si="18"/>
        <v>0</v>
      </c>
      <c r="AA143" s="5">
        <f t="shared" si="19"/>
        <v>0</v>
      </c>
      <c r="AB143" s="5">
        <f t="shared" si="20"/>
        <v>1</v>
      </c>
      <c r="AC143" s="11">
        <f t="shared" si="21"/>
        <v>0</v>
      </c>
    </row>
    <row r="144" spans="1:29" x14ac:dyDescent="0.25">
      <c r="A144" s="6">
        <f t="shared" si="22"/>
        <v>142</v>
      </c>
      <c r="B144" s="7" t="s">
        <v>596</v>
      </c>
      <c r="C144" s="8" t="str">
        <f t="shared" si="16"/>
        <v>MIR</v>
      </c>
      <c r="D144" s="8" t="str">
        <f>IF(F144="","",INDEX([2]B!$I$2:$I$112,MATCH(F144,[2]B!$K$2:$K$112,0)))</f>
        <v>2. Desarrollo social</v>
      </c>
      <c r="E144" s="8" t="str">
        <f>IF(F144="","",INDEX([2]B!$J$2:$J$112,MATCH(F144,[2]B!$K$2:$K$112,0)))</f>
        <v>2.5. Educación</v>
      </c>
      <c r="F144" s="7" t="s">
        <v>597</v>
      </c>
      <c r="G144" s="7" t="s">
        <v>27</v>
      </c>
      <c r="H144" s="9" t="s">
        <v>614</v>
      </c>
      <c r="I144" s="7" t="s">
        <v>615</v>
      </c>
      <c r="J144" s="7" t="s">
        <v>616</v>
      </c>
      <c r="K144" s="7" t="s">
        <v>617</v>
      </c>
      <c r="L144" s="7">
        <v>75</v>
      </c>
      <c r="M144" s="7">
        <v>100</v>
      </c>
      <c r="N144" s="7" t="s">
        <v>45</v>
      </c>
      <c r="O144" s="7" t="s">
        <v>35</v>
      </c>
      <c r="P144" s="10"/>
      <c r="Q144" s="10"/>
      <c r="R144" s="10"/>
      <c r="S144" s="10"/>
      <c r="T144" s="10"/>
      <c r="U144" s="10"/>
      <c r="V144" s="10"/>
      <c r="W144" s="10"/>
      <c r="X144" s="10"/>
      <c r="Y144" s="5">
        <f t="shared" si="17"/>
        <v>0</v>
      </c>
      <c r="Z144" s="5">
        <f t="shared" si="18"/>
        <v>0</v>
      </c>
      <c r="AA144" s="5">
        <f t="shared" si="19"/>
        <v>0</v>
      </c>
      <c r="AB144" s="5">
        <f t="shared" si="20"/>
        <v>1</v>
      </c>
      <c r="AC144" s="11">
        <f t="shared" si="21"/>
        <v>0</v>
      </c>
    </row>
    <row r="145" spans="1:29" x14ac:dyDescent="0.25">
      <c r="A145" s="6">
        <f t="shared" si="22"/>
        <v>143</v>
      </c>
      <c r="B145" s="7" t="s">
        <v>618</v>
      </c>
      <c r="C145" s="8" t="str">
        <f t="shared" si="16"/>
        <v>MIR</v>
      </c>
      <c r="D145" s="8" t="str">
        <f>IF(F145="","",INDEX([2]B!$I$2:$I$112,MATCH(F145,[2]B!$K$2:$K$112,0)))</f>
        <v>1. Gobierno</v>
      </c>
      <c r="E145" s="8" t="str">
        <f>IF(F145="","",INDEX([2]B!$J$2:$J$112,MATCH(F145,[2]B!$K$2:$K$112,0)))</f>
        <v>1.7. Asuntos de orden público y seguridad interior</v>
      </c>
      <c r="F145" s="7" t="s">
        <v>619</v>
      </c>
      <c r="G145" s="7" t="s">
        <v>24</v>
      </c>
      <c r="H145" s="9" t="s">
        <v>620</v>
      </c>
      <c r="I145" s="7" t="s">
        <v>621</v>
      </c>
      <c r="J145" s="7" t="s">
        <v>622</v>
      </c>
      <c r="K145" s="7" t="s">
        <v>623</v>
      </c>
      <c r="L145" s="7">
        <v>55</v>
      </c>
      <c r="M145" s="7">
        <v>55</v>
      </c>
      <c r="N145" s="7" t="s">
        <v>34</v>
      </c>
      <c r="O145" s="7" t="s">
        <v>35</v>
      </c>
      <c r="P145" s="10"/>
      <c r="Q145" s="10"/>
      <c r="R145" s="10"/>
      <c r="S145" s="10"/>
      <c r="T145" s="10"/>
      <c r="U145" s="10"/>
      <c r="V145" s="10"/>
      <c r="W145" s="10"/>
      <c r="X145" s="10"/>
      <c r="Y145" s="5">
        <f t="shared" si="17"/>
        <v>1</v>
      </c>
      <c r="Z145" s="5">
        <f t="shared" si="18"/>
        <v>0</v>
      </c>
      <c r="AA145" s="5">
        <f t="shared" si="19"/>
        <v>0</v>
      </c>
      <c r="AB145" s="5">
        <f t="shared" si="20"/>
        <v>0</v>
      </c>
      <c r="AC145" s="11">
        <f t="shared" si="21"/>
        <v>0</v>
      </c>
    </row>
    <row r="146" spans="1:29" x14ac:dyDescent="0.25">
      <c r="A146" s="6">
        <f t="shared" si="22"/>
        <v>144</v>
      </c>
      <c r="B146" s="7" t="s">
        <v>618</v>
      </c>
      <c r="C146" s="8" t="str">
        <f t="shared" si="16"/>
        <v>MIR</v>
      </c>
      <c r="D146" s="8" t="str">
        <f>IF(F146="","",INDEX([2]B!$I$2:$I$112,MATCH(F146,[2]B!$K$2:$K$112,0)))</f>
        <v>1. Gobierno</v>
      </c>
      <c r="E146" s="8" t="str">
        <f>IF(F146="","",INDEX([2]B!$J$2:$J$112,MATCH(F146,[2]B!$K$2:$K$112,0)))</f>
        <v>1.7. Asuntos de orden público y seguridad interior</v>
      </c>
      <c r="F146" s="7" t="s">
        <v>619</v>
      </c>
      <c r="G146" s="7" t="s">
        <v>36</v>
      </c>
      <c r="H146" s="9" t="s">
        <v>624</v>
      </c>
      <c r="I146" s="7" t="s">
        <v>625</v>
      </c>
      <c r="J146" s="7" t="s">
        <v>626</v>
      </c>
      <c r="K146" s="7" t="s">
        <v>627</v>
      </c>
      <c r="L146" s="7">
        <v>35</v>
      </c>
      <c r="M146" s="7">
        <v>35</v>
      </c>
      <c r="N146" s="7" t="s">
        <v>34</v>
      </c>
      <c r="O146" s="7" t="s">
        <v>35</v>
      </c>
      <c r="P146" s="10"/>
      <c r="Q146" s="10"/>
      <c r="R146" s="10"/>
      <c r="S146" s="10"/>
      <c r="T146" s="10"/>
      <c r="U146" s="10"/>
      <c r="V146" s="10"/>
      <c r="W146" s="10"/>
      <c r="X146" s="10"/>
      <c r="Y146" s="5">
        <f t="shared" si="17"/>
        <v>0</v>
      </c>
      <c r="Z146" s="5">
        <f t="shared" si="18"/>
        <v>1</v>
      </c>
      <c r="AA146" s="5">
        <f t="shared" si="19"/>
        <v>0</v>
      </c>
      <c r="AB146" s="5">
        <f t="shared" si="20"/>
        <v>0</v>
      </c>
      <c r="AC146" s="11">
        <f t="shared" si="21"/>
        <v>0</v>
      </c>
    </row>
    <row r="147" spans="1:29" x14ac:dyDescent="0.25">
      <c r="A147" s="6">
        <f t="shared" si="22"/>
        <v>145</v>
      </c>
      <c r="B147" s="7" t="s">
        <v>618</v>
      </c>
      <c r="C147" s="8" t="str">
        <f t="shared" si="16"/>
        <v>MIR</v>
      </c>
      <c r="D147" s="8" t="str">
        <f>IF(F147="","",INDEX([2]B!$I$2:$I$112,MATCH(F147,[2]B!$K$2:$K$112,0)))</f>
        <v>1. Gobierno</v>
      </c>
      <c r="E147" s="8" t="str">
        <f>IF(F147="","",INDEX([2]B!$J$2:$J$112,MATCH(F147,[2]B!$K$2:$K$112,0)))</f>
        <v>1.7. Asuntos de orden público y seguridad interior</v>
      </c>
      <c r="F147" s="7" t="s">
        <v>619</v>
      </c>
      <c r="G147" s="7" t="s">
        <v>26</v>
      </c>
      <c r="H147" s="9" t="s">
        <v>628</v>
      </c>
      <c r="I147" s="7" t="s">
        <v>629</v>
      </c>
      <c r="J147" s="7" t="s">
        <v>536</v>
      </c>
      <c r="K147" s="7" t="s">
        <v>630</v>
      </c>
      <c r="L147" s="7">
        <v>95</v>
      </c>
      <c r="M147" s="7">
        <v>100</v>
      </c>
      <c r="N147" s="7" t="s">
        <v>45</v>
      </c>
      <c r="O147" s="7" t="s">
        <v>46</v>
      </c>
      <c r="P147" s="10">
        <v>143767984.88</v>
      </c>
      <c r="Q147" s="10">
        <v>45094146.810000002</v>
      </c>
      <c r="R147" s="10">
        <v>1469513</v>
      </c>
      <c r="S147" s="10"/>
      <c r="T147" s="10">
        <v>153520</v>
      </c>
      <c r="U147" s="10"/>
      <c r="V147" s="10"/>
      <c r="W147" s="10"/>
      <c r="X147" s="10"/>
      <c r="Y147" s="5">
        <f t="shared" si="17"/>
        <v>0</v>
      </c>
      <c r="Z147" s="5">
        <f t="shared" si="18"/>
        <v>0</v>
      </c>
      <c r="AA147" s="5">
        <f t="shared" si="19"/>
        <v>1</v>
      </c>
      <c r="AB147" s="5">
        <f t="shared" si="20"/>
        <v>0</v>
      </c>
      <c r="AC147" s="11">
        <f t="shared" si="21"/>
        <v>190485164.69</v>
      </c>
    </row>
    <row r="148" spans="1:29" x14ac:dyDescent="0.25">
      <c r="A148" s="6">
        <f t="shared" si="22"/>
        <v>146</v>
      </c>
      <c r="B148" s="7" t="s">
        <v>618</v>
      </c>
      <c r="C148" s="8" t="str">
        <f t="shared" si="16"/>
        <v>MIR</v>
      </c>
      <c r="D148" s="8" t="str">
        <f>IF(F148="","",INDEX([2]B!$I$2:$I$112,MATCH(F148,[2]B!$K$2:$K$112,0)))</f>
        <v>1. Gobierno</v>
      </c>
      <c r="E148" s="8" t="str">
        <f>IF(F148="","",INDEX([2]B!$J$2:$J$112,MATCH(F148,[2]B!$K$2:$K$112,0)))</f>
        <v>1.7. Asuntos de orden público y seguridad interior</v>
      </c>
      <c r="F148" s="7" t="s">
        <v>619</v>
      </c>
      <c r="G148" s="7" t="s">
        <v>27</v>
      </c>
      <c r="H148" s="9" t="s">
        <v>631</v>
      </c>
      <c r="I148" s="7" t="s">
        <v>632</v>
      </c>
      <c r="J148" s="7" t="s">
        <v>633</v>
      </c>
      <c r="K148" s="7" t="s">
        <v>634</v>
      </c>
      <c r="L148" s="7">
        <v>95</v>
      </c>
      <c r="M148" s="7">
        <v>100</v>
      </c>
      <c r="N148" s="7" t="s">
        <v>45</v>
      </c>
      <c r="O148" s="7" t="s">
        <v>35</v>
      </c>
      <c r="P148" s="10"/>
      <c r="Q148" s="10"/>
      <c r="R148" s="10"/>
      <c r="S148" s="10"/>
      <c r="T148" s="10"/>
      <c r="U148" s="10"/>
      <c r="V148" s="10"/>
      <c r="W148" s="10"/>
      <c r="X148" s="10"/>
      <c r="Y148" s="5">
        <f t="shared" si="17"/>
        <v>0</v>
      </c>
      <c r="Z148" s="5">
        <f t="shared" si="18"/>
        <v>0</v>
      </c>
      <c r="AA148" s="5">
        <f t="shared" si="19"/>
        <v>0</v>
      </c>
      <c r="AB148" s="5">
        <f t="shared" si="20"/>
        <v>1</v>
      </c>
      <c r="AC148" s="11">
        <f t="shared" si="21"/>
        <v>0</v>
      </c>
    </row>
    <row r="149" spans="1:29" x14ac:dyDescent="0.25">
      <c r="A149" s="6">
        <f t="shared" si="22"/>
        <v>147</v>
      </c>
      <c r="B149" s="7" t="s">
        <v>618</v>
      </c>
      <c r="C149" s="8" t="str">
        <f t="shared" si="16"/>
        <v>MIR</v>
      </c>
      <c r="D149" s="8" t="str">
        <f>IF(F149="","",INDEX([2]B!$I$2:$I$112,MATCH(F149,[2]B!$K$2:$K$112,0)))</f>
        <v>1. Gobierno</v>
      </c>
      <c r="E149" s="8" t="str">
        <f>IF(F149="","",INDEX([2]B!$J$2:$J$112,MATCH(F149,[2]B!$K$2:$K$112,0)))</f>
        <v>1.7. Asuntos de orden público y seguridad interior</v>
      </c>
      <c r="F149" s="7" t="s">
        <v>619</v>
      </c>
      <c r="G149" s="7" t="s">
        <v>27</v>
      </c>
      <c r="H149" s="9" t="s">
        <v>635</v>
      </c>
      <c r="I149" s="7" t="s">
        <v>636</v>
      </c>
      <c r="J149" s="7" t="s">
        <v>637</v>
      </c>
      <c r="K149" s="7" t="s">
        <v>638</v>
      </c>
      <c r="L149" s="7">
        <v>95</v>
      </c>
      <c r="M149" s="7">
        <v>100</v>
      </c>
      <c r="N149" s="7" t="s">
        <v>45</v>
      </c>
      <c r="O149" s="7" t="s">
        <v>35</v>
      </c>
      <c r="P149" s="10"/>
      <c r="Q149" s="10"/>
      <c r="R149" s="10"/>
      <c r="S149" s="10"/>
      <c r="T149" s="10"/>
      <c r="U149" s="10"/>
      <c r="V149" s="10"/>
      <c r="W149" s="10"/>
      <c r="X149" s="10"/>
      <c r="Y149" s="5">
        <f t="shared" si="17"/>
        <v>0</v>
      </c>
      <c r="Z149" s="5">
        <f t="shared" si="18"/>
        <v>0</v>
      </c>
      <c r="AA149" s="5">
        <f t="shared" si="19"/>
        <v>0</v>
      </c>
      <c r="AB149" s="5">
        <f t="shared" si="20"/>
        <v>1</v>
      </c>
      <c r="AC149" s="11">
        <f t="shared" si="21"/>
        <v>0</v>
      </c>
    </row>
    <row r="150" spans="1:29" x14ac:dyDescent="0.25">
      <c r="A150" s="6">
        <f t="shared" si="22"/>
        <v>148</v>
      </c>
      <c r="B150" s="7" t="s">
        <v>618</v>
      </c>
      <c r="C150" s="8" t="str">
        <f t="shared" si="16"/>
        <v>MIR</v>
      </c>
      <c r="D150" s="8" t="str">
        <f>IF(F150="","",INDEX([2]B!$I$2:$I$112,MATCH(F150,[2]B!$K$2:$K$112,0)))</f>
        <v>1. Gobierno</v>
      </c>
      <c r="E150" s="8" t="str">
        <f>IF(F150="","",INDEX([2]B!$J$2:$J$112,MATCH(F150,[2]B!$K$2:$K$112,0)))</f>
        <v>1.7. Asuntos de orden público y seguridad interior</v>
      </c>
      <c r="F150" s="7" t="s">
        <v>619</v>
      </c>
      <c r="G150" s="7" t="s">
        <v>26</v>
      </c>
      <c r="H150" s="9" t="s">
        <v>639</v>
      </c>
      <c r="I150" s="7" t="s">
        <v>640</v>
      </c>
      <c r="J150" s="7" t="s">
        <v>641</v>
      </c>
      <c r="K150" s="7" t="s">
        <v>642</v>
      </c>
      <c r="L150" s="7">
        <v>0</v>
      </c>
      <c r="M150" s="7">
        <v>0</v>
      </c>
      <c r="N150" s="7" t="s">
        <v>45</v>
      </c>
      <c r="O150" s="7" t="s">
        <v>143</v>
      </c>
      <c r="P150" s="10">
        <v>2117157.12</v>
      </c>
      <c r="Q150" s="10">
        <v>6565</v>
      </c>
      <c r="R150" s="10">
        <v>5005</v>
      </c>
      <c r="S150" s="10"/>
      <c r="T150" s="10">
        <v>30300</v>
      </c>
      <c r="U150" s="10"/>
      <c r="V150" s="10"/>
      <c r="W150" s="10"/>
      <c r="X150" s="10"/>
      <c r="Y150" s="5">
        <f t="shared" si="17"/>
        <v>0</v>
      </c>
      <c r="Z150" s="5">
        <f t="shared" si="18"/>
        <v>0</v>
      </c>
      <c r="AA150" s="5">
        <f t="shared" si="19"/>
        <v>1</v>
      </c>
      <c r="AB150" s="5">
        <f t="shared" si="20"/>
        <v>0</v>
      </c>
      <c r="AC150" s="11">
        <f t="shared" si="21"/>
        <v>2159027.12</v>
      </c>
    </row>
    <row r="151" spans="1:29" x14ac:dyDescent="0.25">
      <c r="A151" s="6">
        <f t="shared" si="22"/>
        <v>149</v>
      </c>
      <c r="B151" s="7" t="s">
        <v>618</v>
      </c>
      <c r="C151" s="8" t="str">
        <f t="shared" si="16"/>
        <v>MIR</v>
      </c>
      <c r="D151" s="8" t="str">
        <f>IF(F151="","",INDEX([2]B!$I$2:$I$112,MATCH(F151,[2]B!$K$2:$K$112,0)))</f>
        <v>1. Gobierno</v>
      </c>
      <c r="E151" s="8" t="str">
        <f>IF(F151="","",INDEX([2]B!$J$2:$J$112,MATCH(F151,[2]B!$K$2:$K$112,0)))</f>
        <v>1.7. Asuntos de orden público y seguridad interior</v>
      </c>
      <c r="F151" s="7" t="s">
        <v>619</v>
      </c>
      <c r="G151" s="7" t="s">
        <v>27</v>
      </c>
      <c r="H151" s="9" t="s">
        <v>643</v>
      </c>
      <c r="I151" s="7" t="s">
        <v>644</v>
      </c>
      <c r="J151" s="7" t="s">
        <v>645</v>
      </c>
      <c r="K151" s="7" t="s">
        <v>646</v>
      </c>
      <c r="L151" s="7">
        <v>95</v>
      </c>
      <c r="M151" s="7">
        <v>100</v>
      </c>
      <c r="N151" s="7" t="s">
        <v>45</v>
      </c>
      <c r="O151" s="7" t="s">
        <v>35</v>
      </c>
      <c r="P151" s="10"/>
      <c r="Q151" s="10"/>
      <c r="R151" s="10"/>
      <c r="S151" s="10"/>
      <c r="T151" s="10"/>
      <c r="U151" s="10"/>
      <c r="V151" s="10"/>
      <c r="W151" s="10"/>
      <c r="X151" s="10"/>
      <c r="Y151" s="5">
        <f t="shared" si="17"/>
        <v>0</v>
      </c>
      <c r="Z151" s="5">
        <f t="shared" si="18"/>
        <v>0</v>
      </c>
      <c r="AA151" s="5">
        <f t="shared" si="19"/>
        <v>0</v>
      </c>
      <c r="AB151" s="5">
        <f t="shared" si="20"/>
        <v>1</v>
      </c>
      <c r="AC151" s="11">
        <f t="shared" si="21"/>
        <v>0</v>
      </c>
    </row>
    <row r="152" spans="1:29" x14ac:dyDescent="0.25">
      <c r="A152" s="6">
        <f t="shared" si="22"/>
        <v>150</v>
      </c>
      <c r="B152" s="7" t="s">
        <v>647</v>
      </c>
      <c r="C152" s="8" t="str">
        <f t="shared" si="16"/>
        <v>MIR</v>
      </c>
      <c r="D152" s="8" t="str">
        <f>IF(F152="","",INDEX([2]B!$I$2:$I$112,MATCH(F152,[2]B!$K$2:$K$112,0)))</f>
        <v>1. Gobierno</v>
      </c>
      <c r="E152" s="8" t="str">
        <f>IF(F152="","",INDEX([2]B!$J$2:$J$112,MATCH(F152,[2]B!$K$2:$K$112,0)))</f>
        <v>1.7. Asuntos de orden público y seguridad interior</v>
      </c>
      <c r="F152" s="7" t="s">
        <v>619</v>
      </c>
      <c r="G152" s="7" t="s">
        <v>24</v>
      </c>
      <c r="H152" s="9" t="s">
        <v>648</v>
      </c>
      <c r="I152" s="7" t="s">
        <v>649</v>
      </c>
      <c r="J152" s="7" t="s">
        <v>650</v>
      </c>
      <c r="K152" s="7" t="s">
        <v>651</v>
      </c>
      <c r="L152" s="7">
        <v>15</v>
      </c>
      <c r="M152" s="7">
        <v>15</v>
      </c>
      <c r="N152" s="7" t="s">
        <v>34</v>
      </c>
      <c r="O152" s="7" t="s">
        <v>77</v>
      </c>
      <c r="P152" s="10"/>
      <c r="Q152" s="10"/>
      <c r="R152" s="10"/>
      <c r="S152" s="10"/>
      <c r="T152" s="10"/>
      <c r="U152" s="10"/>
      <c r="V152" s="10"/>
      <c r="W152" s="10"/>
      <c r="X152" s="10"/>
      <c r="Y152" s="5">
        <f t="shared" si="17"/>
        <v>1</v>
      </c>
      <c r="Z152" s="5">
        <f t="shared" si="18"/>
        <v>0</v>
      </c>
      <c r="AA152" s="5">
        <f t="shared" si="19"/>
        <v>0</v>
      </c>
      <c r="AB152" s="5">
        <f t="shared" si="20"/>
        <v>0</v>
      </c>
      <c r="AC152" s="11">
        <f t="shared" si="21"/>
        <v>0</v>
      </c>
    </row>
    <row r="153" spans="1:29" x14ac:dyDescent="0.25">
      <c r="A153" s="6">
        <f t="shared" si="22"/>
        <v>151</v>
      </c>
      <c r="B153" s="7" t="s">
        <v>647</v>
      </c>
      <c r="C153" s="8" t="str">
        <f t="shared" si="16"/>
        <v>MIR</v>
      </c>
      <c r="D153" s="8" t="str">
        <f>IF(F153="","",INDEX([2]B!$I$2:$I$112,MATCH(F153,[2]B!$K$2:$K$112,0)))</f>
        <v>1. Gobierno</v>
      </c>
      <c r="E153" s="8" t="str">
        <f>IF(F153="","",INDEX([2]B!$J$2:$J$112,MATCH(F153,[2]B!$K$2:$K$112,0)))</f>
        <v>1.7. Asuntos de orden público y seguridad interior</v>
      </c>
      <c r="F153" s="7" t="s">
        <v>619</v>
      </c>
      <c r="G153" s="7" t="s">
        <v>36</v>
      </c>
      <c r="H153" s="9" t="s">
        <v>652</v>
      </c>
      <c r="I153" s="7" t="s">
        <v>653</v>
      </c>
      <c r="J153" s="7" t="s">
        <v>654</v>
      </c>
      <c r="K153" s="7" t="s">
        <v>655</v>
      </c>
      <c r="L153" s="7">
        <v>25</v>
      </c>
      <c r="M153" s="7">
        <v>25</v>
      </c>
      <c r="N153" s="7" t="s">
        <v>34</v>
      </c>
      <c r="O153" s="7" t="s">
        <v>46</v>
      </c>
      <c r="P153" s="10"/>
      <c r="Q153" s="10"/>
      <c r="R153" s="10"/>
      <c r="S153" s="10"/>
      <c r="T153" s="10"/>
      <c r="U153" s="10"/>
      <c r="V153" s="10"/>
      <c r="W153" s="10"/>
      <c r="X153" s="10"/>
      <c r="Y153" s="5">
        <f t="shared" si="17"/>
        <v>0</v>
      </c>
      <c r="Z153" s="5">
        <f t="shared" si="18"/>
        <v>1</v>
      </c>
      <c r="AA153" s="5">
        <f t="shared" si="19"/>
        <v>0</v>
      </c>
      <c r="AB153" s="5">
        <f t="shared" si="20"/>
        <v>0</v>
      </c>
      <c r="AC153" s="11">
        <f t="shared" si="21"/>
        <v>0</v>
      </c>
    </row>
    <row r="154" spans="1:29" x14ac:dyDescent="0.25">
      <c r="A154" s="6">
        <f t="shared" si="22"/>
        <v>152</v>
      </c>
      <c r="B154" s="7" t="s">
        <v>647</v>
      </c>
      <c r="C154" s="8" t="str">
        <f t="shared" si="16"/>
        <v>MIR</v>
      </c>
      <c r="D154" s="8" t="str">
        <f>IF(F154="","",INDEX([2]B!$I$2:$I$112,MATCH(F154,[2]B!$K$2:$K$112,0)))</f>
        <v>1. Gobierno</v>
      </c>
      <c r="E154" s="8" t="str">
        <f>IF(F154="","",INDEX([2]B!$J$2:$J$112,MATCH(F154,[2]B!$K$2:$K$112,0)))</f>
        <v>1.7. Asuntos de orden público y seguridad interior</v>
      </c>
      <c r="F154" s="7" t="s">
        <v>619</v>
      </c>
      <c r="G154" s="7" t="s">
        <v>26</v>
      </c>
      <c r="H154" s="9" t="s">
        <v>656</v>
      </c>
      <c r="I154" s="7" t="s">
        <v>657</v>
      </c>
      <c r="J154" s="7" t="s">
        <v>658</v>
      </c>
      <c r="K154" s="7" t="s">
        <v>659</v>
      </c>
      <c r="L154" s="7">
        <v>90</v>
      </c>
      <c r="M154" s="7">
        <v>100</v>
      </c>
      <c r="N154" s="7" t="s">
        <v>45</v>
      </c>
      <c r="O154" s="7" t="s">
        <v>46</v>
      </c>
      <c r="P154" s="10">
        <v>30401351.09</v>
      </c>
      <c r="Q154" s="10">
        <v>1726886</v>
      </c>
      <c r="R154" s="10">
        <v>30020</v>
      </c>
      <c r="S154" s="10"/>
      <c r="T154" s="10">
        <v>5000</v>
      </c>
      <c r="U154" s="10"/>
      <c r="V154" s="10"/>
      <c r="W154" s="10"/>
      <c r="X154" s="10"/>
      <c r="Y154" s="5">
        <f t="shared" si="17"/>
        <v>0</v>
      </c>
      <c r="Z154" s="5">
        <f t="shared" si="18"/>
        <v>0</v>
      </c>
      <c r="AA154" s="5">
        <f t="shared" si="19"/>
        <v>1</v>
      </c>
      <c r="AB154" s="5">
        <f t="shared" si="20"/>
        <v>0</v>
      </c>
      <c r="AC154" s="11">
        <f t="shared" si="21"/>
        <v>32163257.09</v>
      </c>
    </row>
    <row r="155" spans="1:29" x14ac:dyDescent="0.25">
      <c r="A155" s="6">
        <f t="shared" si="22"/>
        <v>153</v>
      </c>
      <c r="B155" s="7" t="s">
        <v>647</v>
      </c>
      <c r="C155" s="8" t="str">
        <f t="shared" si="16"/>
        <v>MIR</v>
      </c>
      <c r="D155" s="8" t="str">
        <f>IF(F155="","",INDEX([2]B!$I$2:$I$112,MATCH(F155,[2]B!$K$2:$K$112,0)))</f>
        <v>1. Gobierno</v>
      </c>
      <c r="E155" s="8" t="str">
        <f>IF(F155="","",INDEX([2]B!$J$2:$J$112,MATCH(F155,[2]B!$K$2:$K$112,0)))</f>
        <v>1.7. Asuntos de orden público y seguridad interior</v>
      </c>
      <c r="F155" s="7" t="s">
        <v>619</v>
      </c>
      <c r="G155" s="7" t="s">
        <v>27</v>
      </c>
      <c r="H155" s="9" t="s">
        <v>660</v>
      </c>
      <c r="I155" s="7" t="s">
        <v>661</v>
      </c>
      <c r="J155" s="7" t="s">
        <v>662</v>
      </c>
      <c r="K155" s="7" t="s">
        <v>663</v>
      </c>
      <c r="L155" s="7">
        <v>90</v>
      </c>
      <c r="M155" s="7">
        <v>100</v>
      </c>
      <c r="N155" s="7" t="s">
        <v>45</v>
      </c>
      <c r="O155" s="7" t="s">
        <v>35</v>
      </c>
      <c r="P155" s="10"/>
      <c r="Q155" s="10"/>
      <c r="R155" s="10"/>
      <c r="S155" s="10"/>
      <c r="T155" s="10"/>
      <c r="U155" s="10"/>
      <c r="V155" s="10"/>
      <c r="W155" s="10"/>
      <c r="X155" s="10"/>
      <c r="Y155" s="5">
        <f t="shared" si="17"/>
        <v>0</v>
      </c>
      <c r="Z155" s="5">
        <f t="shared" si="18"/>
        <v>0</v>
      </c>
      <c r="AA155" s="5">
        <f t="shared" si="19"/>
        <v>0</v>
      </c>
      <c r="AB155" s="5">
        <f t="shared" si="20"/>
        <v>1</v>
      </c>
      <c r="AC155" s="11">
        <f t="shared" si="21"/>
        <v>0</v>
      </c>
    </row>
    <row r="156" spans="1:29" x14ac:dyDescent="0.25">
      <c r="A156" s="6">
        <f t="shared" si="22"/>
        <v>154</v>
      </c>
      <c r="B156" s="7" t="s">
        <v>647</v>
      </c>
      <c r="C156" s="8" t="str">
        <f t="shared" si="16"/>
        <v>MIR</v>
      </c>
      <c r="D156" s="8" t="str">
        <f>IF(F156="","",INDEX([2]B!$I$2:$I$112,MATCH(F156,[2]B!$K$2:$K$112,0)))</f>
        <v>1. Gobierno</v>
      </c>
      <c r="E156" s="8" t="str">
        <f>IF(F156="","",INDEX([2]B!$J$2:$J$112,MATCH(F156,[2]B!$K$2:$K$112,0)))</f>
        <v>1.7. Asuntos de orden público y seguridad interior</v>
      </c>
      <c r="F156" s="7" t="s">
        <v>619</v>
      </c>
      <c r="G156" s="7" t="s">
        <v>27</v>
      </c>
      <c r="H156" s="9" t="s">
        <v>664</v>
      </c>
      <c r="I156" s="7" t="s">
        <v>665</v>
      </c>
      <c r="J156" s="7" t="s">
        <v>666</v>
      </c>
      <c r="K156" s="7" t="s">
        <v>667</v>
      </c>
      <c r="L156" s="7">
        <v>90</v>
      </c>
      <c r="M156" s="7">
        <v>100</v>
      </c>
      <c r="N156" s="7" t="s">
        <v>45</v>
      </c>
      <c r="O156" s="7" t="s">
        <v>35</v>
      </c>
      <c r="P156" s="10"/>
      <c r="Q156" s="10"/>
      <c r="R156" s="10"/>
      <c r="S156" s="10"/>
      <c r="T156" s="10"/>
      <c r="U156" s="10"/>
      <c r="V156" s="10"/>
      <c r="W156" s="10"/>
      <c r="X156" s="10"/>
      <c r="Y156" s="5">
        <f t="shared" si="17"/>
        <v>0</v>
      </c>
      <c r="Z156" s="5">
        <f t="shared" si="18"/>
        <v>0</v>
      </c>
      <c r="AA156" s="5">
        <f t="shared" si="19"/>
        <v>0</v>
      </c>
      <c r="AB156" s="5">
        <f t="shared" si="20"/>
        <v>1</v>
      </c>
      <c r="AC156" s="11">
        <f t="shared" si="21"/>
        <v>0</v>
      </c>
    </row>
    <row r="157" spans="1:29" x14ac:dyDescent="0.25">
      <c r="A157" s="6">
        <f t="shared" si="22"/>
        <v>155</v>
      </c>
      <c r="B157" s="7" t="s">
        <v>647</v>
      </c>
      <c r="C157" s="8" t="str">
        <f t="shared" si="16"/>
        <v>MIR</v>
      </c>
      <c r="D157" s="8" t="str">
        <f>IF(F157="","",INDEX([2]B!$I$2:$I$112,MATCH(F157,[2]B!$K$2:$K$112,0)))</f>
        <v>1. Gobierno</v>
      </c>
      <c r="E157" s="8" t="str">
        <f>IF(F157="","",INDEX([2]B!$J$2:$J$112,MATCH(F157,[2]B!$K$2:$K$112,0)))</f>
        <v>1.7. Asuntos de orden público y seguridad interior</v>
      </c>
      <c r="F157" s="7" t="s">
        <v>619</v>
      </c>
      <c r="G157" s="7" t="s">
        <v>27</v>
      </c>
      <c r="H157" s="9" t="s">
        <v>668</v>
      </c>
      <c r="I157" s="7" t="s">
        <v>669</v>
      </c>
      <c r="J157" s="7" t="s">
        <v>670</v>
      </c>
      <c r="K157" s="7" t="s">
        <v>671</v>
      </c>
      <c r="L157" s="7">
        <v>90</v>
      </c>
      <c r="M157" s="7">
        <v>100</v>
      </c>
      <c r="N157" s="7" t="s">
        <v>45</v>
      </c>
      <c r="O157" s="7" t="s">
        <v>35</v>
      </c>
      <c r="P157" s="10"/>
      <c r="Q157" s="10"/>
      <c r="R157" s="10"/>
      <c r="S157" s="10"/>
      <c r="T157" s="10"/>
      <c r="U157" s="10"/>
      <c r="V157" s="10"/>
      <c r="W157" s="10"/>
      <c r="X157" s="10"/>
      <c r="Y157" s="5">
        <f t="shared" si="17"/>
        <v>0</v>
      </c>
      <c r="Z157" s="5">
        <f t="shared" si="18"/>
        <v>0</v>
      </c>
      <c r="AA157" s="5">
        <f t="shared" si="19"/>
        <v>0</v>
      </c>
      <c r="AB157" s="5">
        <f t="shared" si="20"/>
        <v>1</v>
      </c>
      <c r="AC157" s="11">
        <f t="shared" si="21"/>
        <v>0</v>
      </c>
    </row>
    <row r="158" spans="1:29" x14ac:dyDescent="0.25">
      <c r="A158" s="6">
        <f t="shared" si="22"/>
        <v>156</v>
      </c>
      <c r="B158" s="7" t="s">
        <v>647</v>
      </c>
      <c r="C158" s="8" t="str">
        <f t="shared" si="16"/>
        <v>MIR</v>
      </c>
      <c r="D158" s="8" t="str">
        <f>IF(F158="","",INDEX([2]B!$I$2:$I$112,MATCH(F158,[2]B!$K$2:$K$112,0)))</f>
        <v>1. Gobierno</v>
      </c>
      <c r="E158" s="8" t="str">
        <f>IF(F158="","",INDEX([2]B!$J$2:$J$112,MATCH(F158,[2]B!$K$2:$K$112,0)))</f>
        <v>1.7. Asuntos de orden público y seguridad interior</v>
      </c>
      <c r="F158" s="7" t="s">
        <v>619</v>
      </c>
      <c r="G158" s="7" t="s">
        <v>27</v>
      </c>
      <c r="H158" s="9" t="s">
        <v>672</v>
      </c>
      <c r="I158" s="7" t="s">
        <v>673</v>
      </c>
      <c r="J158" s="7" t="s">
        <v>674</v>
      </c>
      <c r="K158" s="7" t="s">
        <v>675</v>
      </c>
      <c r="L158" s="7">
        <v>90</v>
      </c>
      <c r="M158" s="7">
        <v>100</v>
      </c>
      <c r="N158" s="7" t="s">
        <v>45</v>
      </c>
      <c r="O158" s="7" t="s">
        <v>35</v>
      </c>
      <c r="P158" s="10"/>
      <c r="Q158" s="10"/>
      <c r="R158" s="10"/>
      <c r="S158" s="10"/>
      <c r="T158" s="10"/>
      <c r="U158" s="10"/>
      <c r="V158" s="10"/>
      <c r="W158" s="10"/>
      <c r="X158" s="10"/>
      <c r="Y158" s="5">
        <f t="shared" si="17"/>
        <v>0</v>
      </c>
      <c r="Z158" s="5">
        <f t="shared" si="18"/>
        <v>0</v>
      </c>
      <c r="AA158" s="5">
        <f t="shared" si="19"/>
        <v>0</v>
      </c>
      <c r="AB158" s="5">
        <f t="shared" si="20"/>
        <v>1</v>
      </c>
      <c r="AC158" s="11">
        <f t="shared" si="21"/>
        <v>0</v>
      </c>
    </row>
    <row r="159" spans="1:29" x14ac:dyDescent="0.25">
      <c r="A159" s="6">
        <f t="shared" si="22"/>
        <v>157</v>
      </c>
      <c r="B159" s="7" t="s">
        <v>647</v>
      </c>
      <c r="C159" s="8" t="str">
        <f t="shared" si="16"/>
        <v>MIR</v>
      </c>
      <c r="D159" s="8" t="str">
        <f>IF(F159="","",INDEX([2]B!$I$2:$I$112,MATCH(F159,[2]B!$K$2:$K$112,0)))</f>
        <v>1. Gobierno</v>
      </c>
      <c r="E159" s="8" t="str">
        <f>IF(F159="","",INDEX([2]B!$J$2:$J$112,MATCH(F159,[2]B!$K$2:$K$112,0)))</f>
        <v>1.7. Asuntos de orden público y seguridad interior</v>
      </c>
      <c r="F159" s="7" t="s">
        <v>619</v>
      </c>
      <c r="G159" s="7" t="s">
        <v>26</v>
      </c>
      <c r="H159" s="9" t="s">
        <v>676</v>
      </c>
      <c r="I159" s="7" t="s">
        <v>677</v>
      </c>
      <c r="J159" s="7" t="s">
        <v>678</v>
      </c>
      <c r="K159" s="7" t="s">
        <v>679</v>
      </c>
      <c r="L159" s="7">
        <v>90</v>
      </c>
      <c r="M159" s="7">
        <v>100</v>
      </c>
      <c r="N159" s="7" t="s">
        <v>45</v>
      </c>
      <c r="O159" s="7" t="s">
        <v>46</v>
      </c>
      <c r="P159" s="10"/>
      <c r="Q159" s="10">
        <v>2734694</v>
      </c>
      <c r="R159" s="10">
        <v>30040</v>
      </c>
      <c r="S159" s="10"/>
      <c r="T159" s="10">
        <v>5100</v>
      </c>
      <c r="U159" s="10"/>
      <c r="V159" s="10"/>
      <c r="W159" s="10"/>
      <c r="X159" s="10"/>
      <c r="Y159" s="5">
        <f t="shared" si="17"/>
        <v>0</v>
      </c>
      <c r="Z159" s="5">
        <f t="shared" si="18"/>
        <v>0</v>
      </c>
      <c r="AA159" s="5">
        <f t="shared" si="19"/>
        <v>1</v>
      </c>
      <c r="AB159" s="5">
        <f t="shared" si="20"/>
        <v>0</v>
      </c>
      <c r="AC159" s="11">
        <f t="shared" si="21"/>
        <v>2769834</v>
      </c>
    </row>
    <row r="160" spans="1:29" x14ac:dyDescent="0.25">
      <c r="A160" s="6">
        <f t="shared" si="22"/>
        <v>158</v>
      </c>
      <c r="B160" s="7" t="s">
        <v>647</v>
      </c>
      <c r="C160" s="8" t="str">
        <f t="shared" si="16"/>
        <v>MIR</v>
      </c>
      <c r="D160" s="8" t="str">
        <f>IF(F160="","",INDEX([2]B!$I$2:$I$112,MATCH(F160,[2]B!$K$2:$K$112,0)))</f>
        <v>1. Gobierno</v>
      </c>
      <c r="E160" s="8" t="str">
        <f>IF(F160="","",INDEX([2]B!$J$2:$J$112,MATCH(F160,[2]B!$K$2:$K$112,0)))</f>
        <v>1.7. Asuntos de orden público y seguridad interior</v>
      </c>
      <c r="F160" s="7" t="s">
        <v>619</v>
      </c>
      <c r="G160" s="7" t="s">
        <v>27</v>
      </c>
      <c r="H160" s="9" t="s">
        <v>680</v>
      </c>
      <c r="I160" s="7" t="s">
        <v>681</v>
      </c>
      <c r="J160" s="7" t="s">
        <v>682</v>
      </c>
      <c r="K160" s="7" t="s">
        <v>683</v>
      </c>
      <c r="L160" s="7">
        <v>90</v>
      </c>
      <c r="M160" s="7">
        <v>100</v>
      </c>
      <c r="N160" s="7" t="s">
        <v>45</v>
      </c>
      <c r="O160" s="7" t="s">
        <v>35</v>
      </c>
      <c r="P160" s="10"/>
      <c r="Q160" s="10"/>
      <c r="R160" s="10"/>
      <c r="S160" s="10"/>
      <c r="T160" s="10"/>
      <c r="U160" s="10"/>
      <c r="V160" s="10"/>
      <c r="W160" s="10"/>
      <c r="X160" s="10"/>
      <c r="Y160" s="5">
        <f t="shared" si="17"/>
        <v>0</v>
      </c>
      <c r="Z160" s="5">
        <f t="shared" si="18"/>
        <v>0</v>
      </c>
      <c r="AA160" s="5">
        <f t="shared" si="19"/>
        <v>0</v>
      </c>
      <c r="AB160" s="5">
        <f t="shared" si="20"/>
        <v>1</v>
      </c>
      <c r="AC160" s="11">
        <f t="shared" si="21"/>
        <v>0</v>
      </c>
    </row>
    <row r="161" spans="1:29" x14ac:dyDescent="0.25">
      <c r="A161" s="6">
        <f t="shared" si="22"/>
        <v>159</v>
      </c>
      <c r="B161" s="7" t="s">
        <v>647</v>
      </c>
      <c r="C161" s="8" t="str">
        <f t="shared" si="16"/>
        <v>MIR</v>
      </c>
      <c r="D161" s="8" t="str">
        <f>IF(F161="","",INDEX([2]B!$I$2:$I$112,MATCH(F161,[2]B!$K$2:$K$112,0)))</f>
        <v>1. Gobierno</v>
      </c>
      <c r="E161" s="8" t="str">
        <f>IF(F161="","",INDEX([2]B!$J$2:$J$112,MATCH(F161,[2]B!$K$2:$K$112,0)))</f>
        <v>1.7. Asuntos de orden público y seguridad interior</v>
      </c>
      <c r="F161" s="7" t="s">
        <v>619</v>
      </c>
      <c r="G161" s="7" t="s">
        <v>27</v>
      </c>
      <c r="H161" s="9" t="s">
        <v>684</v>
      </c>
      <c r="I161" s="7" t="s">
        <v>685</v>
      </c>
      <c r="J161" s="7" t="s">
        <v>686</v>
      </c>
      <c r="K161" s="7" t="s">
        <v>687</v>
      </c>
      <c r="L161" s="7">
        <v>90</v>
      </c>
      <c r="M161" s="7">
        <v>100</v>
      </c>
      <c r="N161" s="7" t="s">
        <v>45</v>
      </c>
      <c r="O161" s="7" t="s">
        <v>35</v>
      </c>
      <c r="P161" s="10"/>
      <c r="Q161" s="10"/>
      <c r="R161" s="10"/>
      <c r="S161" s="10"/>
      <c r="T161" s="10"/>
      <c r="U161" s="10"/>
      <c r="V161" s="10"/>
      <c r="W161" s="10"/>
      <c r="X161" s="10"/>
      <c r="Y161" s="5">
        <f t="shared" si="17"/>
        <v>0</v>
      </c>
      <c r="Z161" s="5">
        <f t="shared" si="18"/>
        <v>0</v>
      </c>
      <c r="AA161" s="5">
        <f t="shared" si="19"/>
        <v>0</v>
      </c>
      <c r="AB161" s="5">
        <f t="shared" si="20"/>
        <v>1</v>
      </c>
      <c r="AC161" s="11">
        <f t="shared" si="21"/>
        <v>0</v>
      </c>
    </row>
    <row r="162" spans="1:29" x14ac:dyDescent="0.25">
      <c r="A162" s="6">
        <f t="shared" si="22"/>
        <v>160</v>
      </c>
      <c r="B162" s="7" t="s">
        <v>647</v>
      </c>
      <c r="C162" s="8" t="str">
        <f t="shared" si="16"/>
        <v>MIR</v>
      </c>
      <c r="D162" s="8" t="str">
        <f>IF(F162="","",INDEX([2]B!$I$2:$I$112,MATCH(F162,[2]B!$K$2:$K$112,0)))</f>
        <v>1. Gobierno</v>
      </c>
      <c r="E162" s="8" t="str">
        <f>IF(F162="","",INDEX([2]B!$J$2:$J$112,MATCH(F162,[2]B!$K$2:$K$112,0)))</f>
        <v>1.7. Asuntos de orden público y seguridad interior</v>
      </c>
      <c r="F162" s="7" t="s">
        <v>619</v>
      </c>
      <c r="G162" s="7" t="s">
        <v>27</v>
      </c>
      <c r="H162" s="9" t="s">
        <v>688</v>
      </c>
      <c r="I162" s="7" t="s">
        <v>689</v>
      </c>
      <c r="J162" s="7" t="s">
        <v>690</v>
      </c>
      <c r="K162" s="7" t="s">
        <v>691</v>
      </c>
      <c r="L162" s="7">
        <v>90</v>
      </c>
      <c r="M162" s="7">
        <v>100</v>
      </c>
      <c r="N162" s="7" t="s">
        <v>45</v>
      </c>
      <c r="O162" s="7" t="s">
        <v>35</v>
      </c>
      <c r="P162" s="10"/>
      <c r="Q162" s="10"/>
      <c r="R162" s="10"/>
      <c r="S162" s="10"/>
      <c r="T162" s="10"/>
      <c r="U162" s="10"/>
      <c r="V162" s="10"/>
      <c r="W162" s="10"/>
      <c r="X162" s="10"/>
      <c r="Y162" s="5">
        <f t="shared" si="17"/>
        <v>0</v>
      </c>
      <c r="Z162" s="5">
        <f t="shared" si="18"/>
        <v>0</v>
      </c>
      <c r="AA162" s="5">
        <f t="shared" si="19"/>
        <v>0</v>
      </c>
      <c r="AB162" s="5">
        <f t="shared" si="20"/>
        <v>1</v>
      </c>
      <c r="AC162" s="11">
        <f t="shared" si="21"/>
        <v>0</v>
      </c>
    </row>
    <row r="163" spans="1:29" x14ac:dyDescent="0.25">
      <c r="A163" s="6">
        <f t="shared" si="22"/>
        <v>161</v>
      </c>
      <c r="B163" s="7" t="s">
        <v>647</v>
      </c>
      <c r="C163" s="8" t="str">
        <f t="shared" si="16"/>
        <v>MIR</v>
      </c>
      <c r="D163" s="8" t="str">
        <f>IF(F163="","",INDEX([2]B!$I$2:$I$112,MATCH(F163,[2]B!$K$2:$K$112,0)))</f>
        <v>1. Gobierno</v>
      </c>
      <c r="E163" s="8" t="str">
        <f>IF(F163="","",INDEX([2]B!$J$2:$J$112,MATCH(F163,[2]B!$K$2:$K$112,0)))</f>
        <v>1.7. Asuntos de orden público y seguridad interior</v>
      </c>
      <c r="F163" s="7" t="s">
        <v>619</v>
      </c>
      <c r="G163" s="7" t="s">
        <v>27</v>
      </c>
      <c r="H163" s="9" t="s">
        <v>692</v>
      </c>
      <c r="I163" s="7" t="s">
        <v>693</v>
      </c>
      <c r="J163" s="7" t="s">
        <v>694</v>
      </c>
      <c r="K163" s="7" t="s">
        <v>695</v>
      </c>
      <c r="L163" s="7">
        <v>90</v>
      </c>
      <c r="M163" s="7">
        <v>100</v>
      </c>
      <c r="N163" s="7" t="s">
        <v>45</v>
      </c>
      <c r="O163" s="7" t="s">
        <v>35</v>
      </c>
      <c r="P163" s="10"/>
      <c r="Q163" s="10"/>
      <c r="R163" s="10"/>
      <c r="S163" s="10"/>
      <c r="T163" s="10"/>
      <c r="U163" s="10"/>
      <c r="V163" s="10"/>
      <c r="W163" s="10"/>
      <c r="X163" s="10"/>
      <c r="Y163" s="5">
        <f t="shared" si="17"/>
        <v>0</v>
      </c>
      <c r="Z163" s="5">
        <f t="shared" si="18"/>
        <v>0</v>
      </c>
      <c r="AA163" s="5">
        <f t="shared" si="19"/>
        <v>0</v>
      </c>
      <c r="AB163" s="5">
        <f t="shared" si="20"/>
        <v>1</v>
      </c>
      <c r="AC163" s="11">
        <f t="shared" si="21"/>
        <v>0</v>
      </c>
    </row>
    <row r="164" spans="1:29" x14ac:dyDescent="0.25">
      <c r="A164" s="6">
        <f t="shared" si="22"/>
        <v>162</v>
      </c>
      <c r="B164" s="7" t="s">
        <v>696</v>
      </c>
      <c r="C164" s="8" t="str">
        <f t="shared" si="16"/>
        <v>INDICADOR DE GESTIÓN</v>
      </c>
      <c r="D164" s="8" t="str">
        <f>IF(F164="","",INDEX([2]B!$I$2:$I$112,MATCH(F164,[2]B!$K$2:$K$112,0)))</f>
        <v>2. Desarrollo social</v>
      </c>
      <c r="E164" s="8" t="str">
        <f>IF(F164="","",INDEX([2]B!$J$2:$J$112,MATCH(F164,[2]B!$K$2:$K$112,0)))</f>
        <v>2.2. Vivienda y servicios a la comunidad</v>
      </c>
      <c r="F164" s="7" t="s">
        <v>697</v>
      </c>
      <c r="G164" s="7" t="s">
        <v>264</v>
      </c>
      <c r="H164" s="9" t="s">
        <v>698</v>
      </c>
      <c r="I164" s="7" t="s">
        <v>699</v>
      </c>
      <c r="J164" s="7" t="s">
        <v>700</v>
      </c>
      <c r="K164" s="7" t="s">
        <v>701</v>
      </c>
      <c r="L164" s="7">
        <v>90</v>
      </c>
      <c r="M164" s="7">
        <v>100</v>
      </c>
      <c r="N164" s="7" t="s">
        <v>45</v>
      </c>
      <c r="O164" s="7" t="s">
        <v>35</v>
      </c>
      <c r="P164" s="10">
        <v>5233291.4400000004</v>
      </c>
      <c r="Q164" s="10">
        <v>420485</v>
      </c>
      <c r="R164" s="10">
        <v>1243685</v>
      </c>
      <c r="S164" s="10"/>
      <c r="T164" s="10">
        <v>23230</v>
      </c>
      <c r="U164" s="10"/>
      <c r="V164" s="10"/>
      <c r="W164" s="10"/>
      <c r="X164" s="10"/>
      <c r="Y164" s="5">
        <f t="shared" si="17"/>
        <v>0</v>
      </c>
      <c r="Z164" s="5">
        <f t="shared" si="18"/>
        <v>0</v>
      </c>
      <c r="AA164" s="5">
        <f t="shared" si="19"/>
        <v>0</v>
      </c>
      <c r="AB164" s="5">
        <f t="shared" si="20"/>
        <v>0</v>
      </c>
      <c r="AC164" s="11">
        <f t="shared" si="21"/>
        <v>6920691.4400000004</v>
      </c>
    </row>
    <row r="165" spans="1:29" x14ac:dyDescent="0.25">
      <c r="A165" s="6">
        <f t="shared" si="22"/>
        <v>163</v>
      </c>
      <c r="B165" s="7" t="s">
        <v>702</v>
      </c>
      <c r="C165" s="8" t="str">
        <f t="shared" si="16"/>
        <v>INDICADOR DE GESTIÓN</v>
      </c>
      <c r="D165" s="8" t="str">
        <f>IF(F165="","",INDEX([2]B!$I$2:$I$112,MATCH(F165,[2]B!$K$2:$K$112,0)))</f>
        <v>2. Desarrollo social</v>
      </c>
      <c r="E165" s="8" t="str">
        <f>IF(F165="","",INDEX([2]B!$J$2:$J$112,MATCH(F165,[2]B!$K$2:$K$112,0)))</f>
        <v>2.1. Protección ambiental</v>
      </c>
      <c r="F165" s="7" t="s">
        <v>703</v>
      </c>
      <c r="G165" s="7" t="s">
        <v>264</v>
      </c>
      <c r="H165" s="9" t="s">
        <v>704</v>
      </c>
      <c r="I165" s="7" t="s">
        <v>705</v>
      </c>
      <c r="J165" s="7" t="s">
        <v>706</v>
      </c>
      <c r="K165" s="7" t="s">
        <v>707</v>
      </c>
      <c r="L165" s="7">
        <v>90</v>
      </c>
      <c r="M165" s="7">
        <v>100</v>
      </c>
      <c r="N165" s="7" t="s">
        <v>45</v>
      </c>
      <c r="O165" s="7" t="s">
        <v>35</v>
      </c>
      <c r="P165" s="10"/>
      <c r="Q165" s="10">
        <v>148783.78</v>
      </c>
      <c r="R165" s="10">
        <v>26006</v>
      </c>
      <c r="S165" s="10"/>
      <c r="T165" s="10">
        <v>60200</v>
      </c>
      <c r="U165" s="10"/>
      <c r="V165" s="10"/>
      <c r="W165" s="10"/>
      <c r="X165" s="10"/>
      <c r="Y165" s="5">
        <f t="shared" si="17"/>
        <v>0</v>
      </c>
      <c r="Z165" s="5">
        <f t="shared" si="18"/>
        <v>0</v>
      </c>
      <c r="AA165" s="5">
        <f t="shared" si="19"/>
        <v>0</v>
      </c>
      <c r="AB165" s="5">
        <f t="shared" si="20"/>
        <v>0</v>
      </c>
      <c r="AC165" s="11">
        <f t="shared" si="21"/>
        <v>234989.78</v>
      </c>
    </row>
    <row r="166" spans="1:29" x14ac:dyDescent="0.25">
      <c r="A166" s="6">
        <f t="shared" si="22"/>
        <v>164</v>
      </c>
      <c r="B166" s="7" t="s">
        <v>708</v>
      </c>
      <c r="C166" s="8" t="str">
        <f t="shared" si="16"/>
        <v>MIR</v>
      </c>
      <c r="D166" s="8" t="str">
        <f>IF(F166="","",INDEX([2]B!$I$2:$I$112,MATCH(F166,[2]B!$K$2:$K$112,0)))</f>
        <v>2. Desarrollo social</v>
      </c>
      <c r="E166" s="8" t="str">
        <f>IF(F166="","",INDEX([2]B!$J$2:$J$112,MATCH(F166,[2]B!$K$2:$K$112,0)))</f>
        <v>2.1. Protección ambiental</v>
      </c>
      <c r="F166" s="7" t="s">
        <v>709</v>
      </c>
      <c r="G166" s="7" t="s">
        <v>24</v>
      </c>
      <c r="H166" s="9" t="s">
        <v>710</v>
      </c>
      <c r="I166" s="7" t="s">
        <v>711</v>
      </c>
      <c r="J166" s="7" t="s">
        <v>712</v>
      </c>
      <c r="K166" s="7" t="s">
        <v>713</v>
      </c>
      <c r="L166" s="7">
        <v>36</v>
      </c>
      <c r="M166" s="7">
        <v>36</v>
      </c>
      <c r="N166" s="7" t="s">
        <v>34</v>
      </c>
      <c r="O166" s="7" t="s">
        <v>46</v>
      </c>
      <c r="P166" s="10"/>
      <c r="Q166" s="10"/>
      <c r="R166" s="10"/>
      <c r="S166" s="10"/>
      <c r="T166" s="10"/>
      <c r="U166" s="10"/>
      <c r="V166" s="10"/>
      <c r="W166" s="10"/>
      <c r="X166" s="10"/>
      <c r="Y166" s="5">
        <f t="shared" si="17"/>
        <v>1</v>
      </c>
      <c r="Z166" s="5">
        <f t="shared" si="18"/>
        <v>0</v>
      </c>
      <c r="AA166" s="5">
        <f t="shared" si="19"/>
        <v>0</v>
      </c>
      <c r="AB166" s="5">
        <f t="shared" si="20"/>
        <v>0</v>
      </c>
      <c r="AC166" s="11">
        <f t="shared" si="21"/>
        <v>0</v>
      </c>
    </row>
    <row r="167" spans="1:29" x14ac:dyDescent="0.25">
      <c r="A167" s="6">
        <f t="shared" si="22"/>
        <v>165</v>
      </c>
      <c r="B167" s="7" t="s">
        <v>708</v>
      </c>
      <c r="C167" s="8" t="str">
        <f t="shared" si="16"/>
        <v>MIR</v>
      </c>
      <c r="D167" s="8" t="str">
        <f>IF(F167="","",INDEX([2]B!$I$2:$I$112,MATCH(F167,[2]B!$K$2:$K$112,0)))</f>
        <v>2. Desarrollo social</v>
      </c>
      <c r="E167" s="8" t="str">
        <f>IF(F167="","",INDEX([2]B!$J$2:$J$112,MATCH(F167,[2]B!$K$2:$K$112,0)))</f>
        <v>2.1. Protección ambiental</v>
      </c>
      <c r="F167" s="7" t="s">
        <v>709</v>
      </c>
      <c r="G167" s="7" t="s">
        <v>36</v>
      </c>
      <c r="H167" s="9" t="s">
        <v>714</v>
      </c>
      <c r="I167" s="7" t="s">
        <v>715</v>
      </c>
      <c r="J167" s="7" t="s">
        <v>716</v>
      </c>
      <c r="K167" s="7" t="s">
        <v>713</v>
      </c>
      <c r="L167" s="7">
        <v>48</v>
      </c>
      <c r="M167" s="7">
        <v>48</v>
      </c>
      <c r="N167" s="7" t="s">
        <v>34</v>
      </c>
      <c r="O167" s="7" t="s">
        <v>46</v>
      </c>
      <c r="P167" s="10"/>
      <c r="Q167" s="10"/>
      <c r="R167" s="10"/>
      <c r="S167" s="10"/>
      <c r="T167" s="10"/>
      <c r="U167" s="10"/>
      <c r="V167" s="10"/>
      <c r="W167" s="10"/>
      <c r="X167" s="10"/>
      <c r="Y167" s="5">
        <f t="shared" si="17"/>
        <v>0</v>
      </c>
      <c r="Z167" s="5">
        <f t="shared" si="18"/>
        <v>1</v>
      </c>
      <c r="AA167" s="5">
        <f t="shared" si="19"/>
        <v>0</v>
      </c>
      <c r="AB167" s="5">
        <f t="shared" si="20"/>
        <v>0</v>
      </c>
      <c r="AC167" s="11">
        <f t="shared" si="21"/>
        <v>0</v>
      </c>
    </row>
    <row r="168" spans="1:29" x14ac:dyDescent="0.25">
      <c r="A168" s="6">
        <f t="shared" si="22"/>
        <v>166</v>
      </c>
      <c r="B168" s="7" t="s">
        <v>708</v>
      </c>
      <c r="C168" s="8" t="str">
        <f t="shared" si="16"/>
        <v>MIR</v>
      </c>
      <c r="D168" s="8" t="str">
        <f>IF(F168="","",INDEX([2]B!$I$2:$I$112,MATCH(F168,[2]B!$K$2:$K$112,0)))</f>
        <v>2. Desarrollo social</v>
      </c>
      <c r="E168" s="8" t="str">
        <f>IF(F168="","",INDEX([2]B!$J$2:$J$112,MATCH(F168,[2]B!$K$2:$K$112,0)))</f>
        <v>2.1. Protección ambiental</v>
      </c>
      <c r="F168" s="7" t="s">
        <v>709</v>
      </c>
      <c r="G168" s="7" t="s">
        <v>26</v>
      </c>
      <c r="H168" s="9" t="s">
        <v>717</v>
      </c>
      <c r="I168" s="7" t="s">
        <v>718</v>
      </c>
      <c r="J168" s="7" t="s">
        <v>719</v>
      </c>
      <c r="K168" s="7" t="s">
        <v>720</v>
      </c>
      <c r="L168" s="7">
        <v>85</v>
      </c>
      <c r="M168" s="7">
        <v>85</v>
      </c>
      <c r="N168" s="7" t="s">
        <v>45</v>
      </c>
      <c r="O168" s="7" t="s">
        <v>46</v>
      </c>
      <c r="P168" s="10">
        <v>2560726.48</v>
      </c>
      <c r="Q168" s="10">
        <v>163920</v>
      </c>
      <c r="R168" s="10">
        <v>389158</v>
      </c>
      <c r="S168" s="10"/>
      <c r="T168" s="10">
        <v>35000</v>
      </c>
      <c r="U168" s="10"/>
      <c r="V168" s="10"/>
      <c r="W168" s="10"/>
      <c r="X168" s="10"/>
      <c r="Y168" s="5">
        <f t="shared" si="17"/>
        <v>0</v>
      </c>
      <c r="Z168" s="5">
        <f t="shared" si="18"/>
        <v>0</v>
      </c>
      <c r="AA168" s="5">
        <f t="shared" si="19"/>
        <v>1</v>
      </c>
      <c r="AB168" s="5">
        <f t="shared" si="20"/>
        <v>0</v>
      </c>
      <c r="AC168" s="11">
        <f t="shared" si="21"/>
        <v>3148804.48</v>
      </c>
    </row>
    <row r="169" spans="1:29" x14ac:dyDescent="0.25">
      <c r="A169" s="6">
        <f t="shared" si="22"/>
        <v>167</v>
      </c>
      <c r="B169" s="7" t="s">
        <v>708</v>
      </c>
      <c r="C169" s="8" t="str">
        <f t="shared" si="16"/>
        <v>MIR</v>
      </c>
      <c r="D169" s="8" t="str">
        <f>IF(F169="","",INDEX([2]B!$I$2:$I$112,MATCH(F169,[2]B!$K$2:$K$112,0)))</f>
        <v>2. Desarrollo social</v>
      </c>
      <c r="E169" s="8" t="str">
        <f>IF(F169="","",INDEX([2]B!$J$2:$J$112,MATCH(F169,[2]B!$K$2:$K$112,0)))</f>
        <v>2.1. Protección ambiental</v>
      </c>
      <c r="F169" s="7" t="s">
        <v>709</v>
      </c>
      <c r="G169" s="7" t="s">
        <v>27</v>
      </c>
      <c r="H169" s="9" t="s">
        <v>721</v>
      </c>
      <c r="I169" s="7" t="s">
        <v>722</v>
      </c>
      <c r="J169" s="7" t="s">
        <v>723</v>
      </c>
      <c r="K169" s="7" t="s">
        <v>724</v>
      </c>
      <c r="L169" s="7">
        <v>85</v>
      </c>
      <c r="M169" s="7">
        <v>100</v>
      </c>
      <c r="N169" s="7" t="s">
        <v>45</v>
      </c>
      <c r="O169" s="7" t="s">
        <v>35</v>
      </c>
      <c r="P169" s="10"/>
      <c r="Q169" s="10"/>
      <c r="R169" s="10"/>
      <c r="S169" s="10"/>
      <c r="T169" s="10"/>
      <c r="U169" s="10"/>
      <c r="V169" s="10"/>
      <c r="W169" s="10"/>
      <c r="X169" s="10"/>
      <c r="Y169" s="5">
        <f t="shared" si="17"/>
        <v>0</v>
      </c>
      <c r="Z169" s="5">
        <f t="shared" si="18"/>
        <v>0</v>
      </c>
      <c r="AA169" s="5">
        <f t="shared" si="19"/>
        <v>0</v>
      </c>
      <c r="AB169" s="5">
        <f t="shared" si="20"/>
        <v>1</v>
      </c>
      <c r="AC169" s="11">
        <f t="shared" si="21"/>
        <v>0</v>
      </c>
    </row>
    <row r="170" spans="1:29" x14ac:dyDescent="0.25">
      <c r="A170" s="6">
        <f t="shared" si="22"/>
        <v>168</v>
      </c>
      <c r="B170" s="7" t="s">
        <v>708</v>
      </c>
      <c r="C170" s="8" t="str">
        <f t="shared" si="16"/>
        <v>MIR</v>
      </c>
      <c r="D170" s="8" t="str">
        <f>IF(F170="","",INDEX([2]B!$I$2:$I$112,MATCH(F170,[2]B!$K$2:$K$112,0)))</f>
        <v>2. Desarrollo social</v>
      </c>
      <c r="E170" s="8" t="str">
        <f>IF(F170="","",INDEX([2]B!$J$2:$J$112,MATCH(F170,[2]B!$K$2:$K$112,0)))</f>
        <v>2.1. Protección ambiental</v>
      </c>
      <c r="F170" s="7" t="s">
        <v>709</v>
      </c>
      <c r="G170" s="7" t="s">
        <v>27</v>
      </c>
      <c r="H170" s="9" t="s">
        <v>725</v>
      </c>
      <c r="I170" s="7" t="s">
        <v>726</v>
      </c>
      <c r="J170" s="7" t="s">
        <v>727</v>
      </c>
      <c r="K170" s="7" t="s">
        <v>728</v>
      </c>
      <c r="L170" s="7">
        <v>85</v>
      </c>
      <c r="M170" s="7">
        <v>100</v>
      </c>
      <c r="N170" s="7" t="s">
        <v>45</v>
      </c>
      <c r="O170" s="7" t="s">
        <v>35</v>
      </c>
      <c r="P170" s="10"/>
      <c r="Q170" s="10"/>
      <c r="R170" s="10"/>
      <c r="S170" s="10"/>
      <c r="T170" s="10"/>
      <c r="U170" s="10"/>
      <c r="V170" s="10"/>
      <c r="W170" s="10"/>
      <c r="X170" s="10"/>
      <c r="Y170" s="5">
        <f t="shared" si="17"/>
        <v>0</v>
      </c>
      <c r="Z170" s="5">
        <f t="shared" si="18"/>
        <v>0</v>
      </c>
      <c r="AA170" s="5">
        <f t="shared" si="19"/>
        <v>0</v>
      </c>
      <c r="AB170" s="5">
        <f t="shared" si="20"/>
        <v>1</v>
      </c>
      <c r="AC170" s="11">
        <f t="shared" si="21"/>
        <v>0</v>
      </c>
    </row>
    <row r="171" spans="1:29" x14ac:dyDescent="0.25">
      <c r="A171" s="6">
        <f t="shared" si="22"/>
        <v>169</v>
      </c>
      <c r="B171" s="7" t="s">
        <v>708</v>
      </c>
      <c r="C171" s="8" t="str">
        <f t="shared" si="16"/>
        <v>MIR</v>
      </c>
      <c r="D171" s="8" t="str">
        <f>IF(F171="","",INDEX([2]B!$I$2:$I$112,MATCH(F171,[2]B!$K$2:$K$112,0)))</f>
        <v>2. Desarrollo social</v>
      </c>
      <c r="E171" s="8" t="str">
        <f>IF(F171="","",INDEX([2]B!$J$2:$J$112,MATCH(F171,[2]B!$K$2:$K$112,0)))</f>
        <v>2.1. Protección ambiental</v>
      </c>
      <c r="F171" s="7" t="s">
        <v>709</v>
      </c>
      <c r="G171" s="7" t="s">
        <v>27</v>
      </c>
      <c r="H171" s="9" t="s">
        <v>729</v>
      </c>
      <c r="I171" s="7" t="s">
        <v>730</v>
      </c>
      <c r="J171" s="7" t="s">
        <v>731</v>
      </c>
      <c r="K171" s="7" t="s">
        <v>732</v>
      </c>
      <c r="L171" s="7">
        <v>85</v>
      </c>
      <c r="M171" s="7">
        <v>100</v>
      </c>
      <c r="N171" s="7" t="s">
        <v>45</v>
      </c>
      <c r="O171" s="7" t="s">
        <v>35</v>
      </c>
      <c r="P171" s="10"/>
      <c r="Q171" s="10"/>
      <c r="R171" s="10"/>
      <c r="S171" s="10"/>
      <c r="T171" s="10"/>
      <c r="U171" s="10"/>
      <c r="V171" s="10"/>
      <c r="W171" s="10"/>
      <c r="X171" s="10"/>
      <c r="Y171" s="5">
        <f t="shared" si="17"/>
        <v>0</v>
      </c>
      <c r="Z171" s="5">
        <f t="shared" si="18"/>
        <v>0</v>
      </c>
      <c r="AA171" s="5">
        <f t="shared" si="19"/>
        <v>0</v>
      </c>
      <c r="AB171" s="5">
        <f t="shared" si="20"/>
        <v>1</v>
      </c>
      <c r="AC171" s="11">
        <f t="shared" si="21"/>
        <v>0</v>
      </c>
    </row>
    <row r="172" spans="1:29" x14ac:dyDescent="0.25">
      <c r="A172" s="6">
        <f t="shared" si="22"/>
        <v>170</v>
      </c>
      <c r="B172" s="7" t="s">
        <v>708</v>
      </c>
      <c r="C172" s="8" t="str">
        <f t="shared" si="16"/>
        <v>MIR</v>
      </c>
      <c r="D172" s="8" t="str">
        <f>IF(F172="","",INDEX([2]B!$I$2:$I$112,MATCH(F172,[2]B!$K$2:$K$112,0)))</f>
        <v>2. Desarrollo social</v>
      </c>
      <c r="E172" s="8" t="str">
        <f>IF(F172="","",INDEX([2]B!$J$2:$J$112,MATCH(F172,[2]B!$K$2:$K$112,0)))</f>
        <v>2.1. Protección ambiental</v>
      </c>
      <c r="F172" s="7" t="s">
        <v>709</v>
      </c>
      <c r="G172" s="7" t="s">
        <v>27</v>
      </c>
      <c r="H172" s="9" t="s">
        <v>733</v>
      </c>
      <c r="I172" s="7" t="s">
        <v>734</v>
      </c>
      <c r="J172" s="7" t="s">
        <v>735</v>
      </c>
      <c r="K172" s="7" t="s">
        <v>728</v>
      </c>
      <c r="L172" s="7">
        <v>85</v>
      </c>
      <c r="M172" s="7">
        <v>100</v>
      </c>
      <c r="N172" s="7" t="s">
        <v>45</v>
      </c>
      <c r="O172" s="7" t="s">
        <v>35</v>
      </c>
      <c r="P172" s="10"/>
      <c r="Q172" s="10"/>
      <c r="R172" s="10"/>
      <c r="S172" s="10"/>
      <c r="T172" s="10"/>
      <c r="U172" s="10"/>
      <c r="V172" s="10"/>
      <c r="W172" s="10"/>
      <c r="X172" s="10"/>
      <c r="Y172" s="5">
        <f t="shared" si="17"/>
        <v>0</v>
      </c>
      <c r="Z172" s="5">
        <f t="shared" si="18"/>
        <v>0</v>
      </c>
      <c r="AA172" s="5">
        <f t="shared" si="19"/>
        <v>0</v>
      </c>
      <c r="AB172" s="5">
        <f t="shared" si="20"/>
        <v>1</v>
      </c>
      <c r="AC172" s="11">
        <f t="shared" si="21"/>
        <v>0</v>
      </c>
    </row>
    <row r="173" spans="1:29" x14ac:dyDescent="0.25">
      <c r="A173" s="6">
        <f t="shared" si="22"/>
        <v>171</v>
      </c>
      <c r="B173" s="7" t="s">
        <v>708</v>
      </c>
      <c r="C173" s="8" t="str">
        <f t="shared" si="16"/>
        <v>MIR</v>
      </c>
      <c r="D173" s="8" t="str">
        <f>IF(F173="","",INDEX([2]B!$I$2:$I$112,MATCH(F173,[2]B!$K$2:$K$112,0)))</f>
        <v>2. Desarrollo social</v>
      </c>
      <c r="E173" s="8" t="str">
        <f>IF(F173="","",INDEX([2]B!$J$2:$J$112,MATCH(F173,[2]B!$K$2:$K$112,0)))</f>
        <v>2.1. Protección ambiental</v>
      </c>
      <c r="F173" s="7" t="s">
        <v>709</v>
      </c>
      <c r="G173" s="7" t="s">
        <v>26</v>
      </c>
      <c r="H173" s="9" t="s">
        <v>736</v>
      </c>
      <c r="I173" s="7" t="s">
        <v>737</v>
      </c>
      <c r="J173" s="7" t="s">
        <v>738</v>
      </c>
      <c r="K173" s="7" t="s">
        <v>739</v>
      </c>
      <c r="L173" s="7">
        <v>85</v>
      </c>
      <c r="M173" s="7">
        <v>85</v>
      </c>
      <c r="N173" s="7" t="s">
        <v>45</v>
      </c>
      <c r="O173" s="7" t="s">
        <v>46</v>
      </c>
      <c r="P173" s="10"/>
      <c r="Q173" s="10">
        <v>72270</v>
      </c>
      <c r="R173" s="10"/>
      <c r="S173" s="10"/>
      <c r="T173" s="10"/>
      <c r="U173" s="10"/>
      <c r="V173" s="10"/>
      <c r="W173" s="10"/>
      <c r="X173" s="10"/>
      <c r="Y173" s="5">
        <f t="shared" si="17"/>
        <v>0</v>
      </c>
      <c r="Z173" s="5">
        <f t="shared" si="18"/>
        <v>0</v>
      </c>
      <c r="AA173" s="5">
        <f t="shared" si="19"/>
        <v>1</v>
      </c>
      <c r="AB173" s="5">
        <f t="shared" si="20"/>
        <v>0</v>
      </c>
      <c r="AC173" s="11">
        <f t="shared" si="21"/>
        <v>72270</v>
      </c>
    </row>
    <row r="174" spans="1:29" x14ac:dyDescent="0.25">
      <c r="A174" s="6">
        <f t="shared" si="22"/>
        <v>172</v>
      </c>
      <c r="B174" s="7" t="s">
        <v>708</v>
      </c>
      <c r="C174" s="8" t="str">
        <f t="shared" si="16"/>
        <v>MIR</v>
      </c>
      <c r="D174" s="8" t="str">
        <f>IF(F174="","",INDEX([2]B!$I$2:$I$112,MATCH(F174,[2]B!$K$2:$K$112,0)))</f>
        <v>2. Desarrollo social</v>
      </c>
      <c r="E174" s="8" t="str">
        <f>IF(F174="","",INDEX([2]B!$J$2:$J$112,MATCH(F174,[2]B!$K$2:$K$112,0)))</f>
        <v>2.1. Protección ambiental</v>
      </c>
      <c r="F174" s="7" t="s">
        <v>709</v>
      </c>
      <c r="G174" s="7" t="s">
        <v>27</v>
      </c>
      <c r="H174" s="9" t="s">
        <v>740</v>
      </c>
      <c r="I174" s="7" t="s">
        <v>741</v>
      </c>
      <c r="J174" s="7" t="s">
        <v>742</v>
      </c>
      <c r="K174" s="7" t="s">
        <v>743</v>
      </c>
      <c r="L174" s="7">
        <v>85</v>
      </c>
      <c r="M174" s="7">
        <v>100</v>
      </c>
      <c r="N174" s="7" t="s">
        <v>45</v>
      </c>
      <c r="O174" s="7" t="s">
        <v>35</v>
      </c>
      <c r="P174" s="10"/>
      <c r="Q174" s="10"/>
      <c r="R174" s="10"/>
      <c r="S174" s="10"/>
      <c r="T174" s="10"/>
      <c r="U174" s="10"/>
      <c r="V174" s="10"/>
      <c r="W174" s="10"/>
      <c r="X174" s="10"/>
      <c r="Y174" s="5">
        <f t="shared" si="17"/>
        <v>0</v>
      </c>
      <c r="Z174" s="5">
        <f t="shared" si="18"/>
        <v>0</v>
      </c>
      <c r="AA174" s="5">
        <f t="shared" si="19"/>
        <v>0</v>
      </c>
      <c r="AB174" s="5">
        <f t="shared" si="20"/>
        <v>1</v>
      </c>
      <c r="AC174" s="11">
        <f t="shared" si="21"/>
        <v>0</v>
      </c>
    </row>
    <row r="175" spans="1:29" x14ac:dyDescent="0.25">
      <c r="A175" s="6">
        <f t="shared" si="22"/>
        <v>173</v>
      </c>
      <c r="B175" s="7" t="s">
        <v>708</v>
      </c>
      <c r="C175" s="8" t="str">
        <f t="shared" si="16"/>
        <v>MIR</v>
      </c>
      <c r="D175" s="8" t="str">
        <f>IF(F175="","",INDEX([2]B!$I$2:$I$112,MATCH(F175,[2]B!$K$2:$K$112,0)))</f>
        <v>2. Desarrollo social</v>
      </c>
      <c r="E175" s="8" t="str">
        <f>IF(F175="","",INDEX([2]B!$J$2:$J$112,MATCH(F175,[2]B!$K$2:$K$112,0)))</f>
        <v>2.1. Protección ambiental</v>
      </c>
      <c r="F175" s="7" t="s">
        <v>709</v>
      </c>
      <c r="G175" s="7" t="s">
        <v>27</v>
      </c>
      <c r="H175" s="9" t="s">
        <v>744</v>
      </c>
      <c r="I175" s="7" t="s">
        <v>745</v>
      </c>
      <c r="J175" s="7" t="s">
        <v>746</v>
      </c>
      <c r="K175" s="7" t="s">
        <v>743</v>
      </c>
      <c r="L175" s="7">
        <v>85</v>
      </c>
      <c r="M175" s="7">
        <v>100</v>
      </c>
      <c r="N175" s="7" t="s">
        <v>45</v>
      </c>
      <c r="O175" s="7" t="s">
        <v>35</v>
      </c>
      <c r="P175" s="10"/>
      <c r="Q175" s="10"/>
      <c r="R175" s="10"/>
      <c r="S175" s="10"/>
      <c r="T175" s="10"/>
      <c r="U175" s="10"/>
      <c r="V175" s="10"/>
      <c r="W175" s="10"/>
      <c r="X175" s="10"/>
      <c r="Y175" s="5">
        <f t="shared" si="17"/>
        <v>0</v>
      </c>
      <c r="Z175" s="5">
        <f t="shared" si="18"/>
        <v>0</v>
      </c>
      <c r="AA175" s="5">
        <f t="shared" si="19"/>
        <v>0</v>
      </c>
      <c r="AB175" s="5">
        <f t="shared" si="20"/>
        <v>1</v>
      </c>
      <c r="AC175" s="11">
        <f t="shared" si="21"/>
        <v>0</v>
      </c>
    </row>
    <row r="176" spans="1:29" x14ac:dyDescent="0.25">
      <c r="A176" s="6">
        <f t="shared" si="22"/>
        <v>174</v>
      </c>
      <c r="B176" s="7" t="s">
        <v>708</v>
      </c>
      <c r="C176" s="8" t="str">
        <f t="shared" si="16"/>
        <v>MIR</v>
      </c>
      <c r="D176" s="8" t="str">
        <f>IF(F176="","",INDEX([2]B!$I$2:$I$112,MATCH(F176,[2]B!$K$2:$K$112,0)))</f>
        <v>2. Desarrollo social</v>
      </c>
      <c r="E176" s="8" t="str">
        <f>IF(F176="","",INDEX([2]B!$J$2:$J$112,MATCH(F176,[2]B!$K$2:$K$112,0)))</f>
        <v>2.1. Protección ambiental</v>
      </c>
      <c r="F176" s="7" t="s">
        <v>709</v>
      </c>
      <c r="G176" s="7" t="s">
        <v>27</v>
      </c>
      <c r="H176" s="9" t="s">
        <v>747</v>
      </c>
      <c r="I176" s="7" t="s">
        <v>748</v>
      </c>
      <c r="J176" s="7" t="s">
        <v>749</v>
      </c>
      <c r="K176" s="7" t="s">
        <v>750</v>
      </c>
      <c r="L176" s="7">
        <v>85</v>
      </c>
      <c r="M176" s="7">
        <v>100</v>
      </c>
      <c r="N176" s="7" t="s">
        <v>45</v>
      </c>
      <c r="O176" s="7" t="s">
        <v>35</v>
      </c>
      <c r="P176" s="10"/>
      <c r="Q176" s="10"/>
      <c r="R176" s="10"/>
      <c r="S176" s="10"/>
      <c r="T176" s="10"/>
      <c r="U176" s="10"/>
      <c r="V176" s="10"/>
      <c r="W176" s="10"/>
      <c r="X176" s="10"/>
      <c r="Y176" s="5">
        <f t="shared" si="17"/>
        <v>0</v>
      </c>
      <c r="Z176" s="5">
        <f t="shared" si="18"/>
        <v>0</v>
      </c>
      <c r="AA176" s="5">
        <f t="shared" si="19"/>
        <v>0</v>
      </c>
      <c r="AB176" s="5">
        <f t="shared" si="20"/>
        <v>1</v>
      </c>
      <c r="AC176" s="11">
        <f t="shared" si="21"/>
        <v>0</v>
      </c>
    </row>
    <row r="177" spans="1:29" x14ac:dyDescent="0.25">
      <c r="A177" s="6">
        <f t="shared" si="22"/>
        <v>175</v>
      </c>
      <c r="B177" s="7" t="s">
        <v>708</v>
      </c>
      <c r="C177" s="8" t="str">
        <f t="shared" si="16"/>
        <v>MIR</v>
      </c>
      <c r="D177" s="8" t="str">
        <f>IF(F177="","",INDEX([2]B!$I$2:$I$112,MATCH(F177,[2]B!$K$2:$K$112,0)))</f>
        <v>2. Desarrollo social</v>
      </c>
      <c r="E177" s="8" t="str">
        <f>IF(F177="","",INDEX([2]B!$J$2:$J$112,MATCH(F177,[2]B!$K$2:$K$112,0)))</f>
        <v>2.1. Protección ambiental</v>
      </c>
      <c r="F177" s="7" t="s">
        <v>709</v>
      </c>
      <c r="G177" s="7" t="s">
        <v>26</v>
      </c>
      <c r="H177" s="9" t="s">
        <v>751</v>
      </c>
      <c r="I177" s="7" t="s">
        <v>752</v>
      </c>
      <c r="J177" s="7" t="s">
        <v>753</v>
      </c>
      <c r="K177" s="7" t="s">
        <v>754</v>
      </c>
      <c r="L177" s="7">
        <v>95</v>
      </c>
      <c r="M177" s="7">
        <v>95</v>
      </c>
      <c r="N177" s="7" t="s">
        <v>45</v>
      </c>
      <c r="O177" s="7" t="s">
        <v>46</v>
      </c>
      <c r="P177" s="10"/>
      <c r="Q177" s="10">
        <v>40880</v>
      </c>
      <c r="R177" s="10">
        <v>40027</v>
      </c>
      <c r="S177" s="10"/>
      <c r="T177" s="10">
        <v>19490</v>
      </c>
      <c r="U177" s="10"/>
      <c r="V177" s="10"/>
      <c r="W177" s="10"/>
      <c r="X177" s="10"/>
      <c r="Y177" s="5">
        <f t="shared" si="17"/>
        <v>0</v>
      </c>
      <c r="Z177" s="5">
        <f t="shared" si="18"/>
        <v>0</v>
      </c>
      <c r="AA177" s="5">
        <f t="shared" si="19"/>
        <v>1</v>
      </c>
      <c r="AB177" s="5">
        <f t="shared" si="20"/>
        <v>0</v>
      </c>
      <c r="AC177" s="11">
        <f t="shared" si="21"/>
        <v>100397</v>
      </c>
    </row>
    <row r="178" spans="1:29" x14ac:dyDescent="0.25">
      <c r="A178" s="6">
        <f t="shared" si="22"/>
        <v>176</v>
      </c>
      <c r="B178" s="7" t="s">
        <v>708</v>
      </c>
      <c r="C178" s="8" t="str">
        <f t="shared" si="16"/>
        <v>MIR</v>
      </c>
      <c r="D178" s="8" t="str">
        <f>IF(F178="","",INDEX([2]B!$I$2:$I$112,MATCH(F178,[2]B!$K$2:$K$112,0)))</f>
        <v>2. Desarrollo social</v>
      </c>
      <c r="E178" s="8" t="str">
        <f>IF(F178="","",INDEX([2]B!$J$2:$J$112,MATCH(F178,[2]B!$K$2:$K$112,0)))</f>
        <v>2.1. Protección ambiental</v>
      </c>
      <c r="F178" s="7" t="s">
        <v>709</v>
      </c>
      <c r="G178" s="7" t="s">
        <v>27</v>
      </c>
      <c r="H178" s="9" t="s">
        <v>755</v>
      </c>
      <c r="I178" s="7" t="s">
        <v>756</v>
      </c>
      <c r="J178" s="7" t="s">
        <v>757</v>
      </c>
      <c r="K178" s="7" t="s">
        <v>758</v>
      </c>
      <c r="L178" s="7">
        <v>95</v>
      </c>
      <c r="M178" s="7">
        <v>100</v>
      </c>
      <c r="N178" s="7" t="s">
        <v>45</v>
      </c>
      <c r="O178" s="7" t="s">
        <v>35</v>
      </c>
      <c r="P178" s="10"/>
      <c r="Q178" s="10"/>
      <c r="R178" s="10"/>
      <c r="S178" s="10"/>
      <c r="T178" s="10"/>
      <c r="U178" s="10"/>
      <c r="V178" s="10"/>
      <c r="W178" s="10"/>
      <c r="X178" s="10"/>
      <c r="Y178" s="5">
        <f t="shared" si="17"/>
        <v>0</v>
      </c>
      <c r="Z178" s="5">
        <f t="shared" si="18"/>
        <v>0</v>
      </c>
      <c r="AA178" s="5">
        <f t="shared" si="19"/>
        <v>0</v>
      </c>
      <c r="AB178" s="5">
        <f t="shared" si="20"/>
        <v>1</v>
      </c>
      <c r="AC178" s="11">
        <f t="shared" si="21"/>
        <v>0</v>
      </c>
    </row>
    <row r="179" spans="1:29" x14ac:dyDescent="0.25">
      <c r="A179" s="6">
        <f t="shared" si="22"/>
        <v>177</v>
      </c>
      <c r="B179" s="7" t="s">
        <v>708</v>
      </c>
      <c r="C179" s="8" t="str">
        <f t="shared" si="16"/>
        <v>MIR</v>
      </c>
      <c r="D179" s="8" t="str">
        <f>IF(F179="","",INDEX([2]B!$I$2:$I$112,MATCH(F179,[2]B!$K$2:$K$112,0)))</f>
        <v>2. Desarrollo social</v>
      </c>
      <c r="E179" s="8" t="str">
        <f>IF(F179="","",INDEX([2]B!$J$2:$J$112,MATCH(F179,[2]B!$K$2:$K$112,0)))</f>
        <v>2.1. Protección ambiental</v>
      </c>
      <c r="F179" s="7" t="s">
        <v>709</v>
      </c>
      <c r="G179" s="7" t="s">
        <v>27</v>
      </c>
      <c r="H179" s="9" t="s">
        <v>759</v>
      </c>
      <c r="I179" s="7" t="s">
        <v>760</v>
      </c>
      <c r="J179" s="7" t="s">
        <v>761</v>
      </c>
      <c r="K179" s="7" t="s">
        <v>762</v>
      </c>
      <c r="L179" s="7">
        <v>95</v>
      </c>
      <c r="M179" s="7">
        <v>100</v>
      </c>
      <c r="N179" s="7" t="s">
        <v>45</v>
      </c>
      <c r="O179" s="7" t="s">
        <v>35</v>
      </c>
      <c r="P179" s="10"/>
      <c r="Q179" s="10"/>
      <c r="R179" s="10"/>
      <c r="S179" s="10"/>
      <c r="T179" s="10"/>
      <c r="U179" s="10"/>
      <c r="V179" s="10"/>
      <c r="W179" s="10"/>
      <c r="X179" s="10"/>
      <c r="Y179" s="5">
        <f t="shared" si="17"/>
        <v>0</v>
      </c>
      <c r="Z179" s="5">
        <f t="shared" si="18"/>
        <v>0</v>
      </c>
      <c r="AA179" s="5">
        <f t="shared" si="19"/>
        <v>0</v>
      </c>
      <c r="AB179" s="5">
        <f t="shared" si="20"/>
        <v>1</v>
      </c>
      <c r="AC179" s="11">
        <f t="shared" si="21"/>
        <v>0</v>
      </c>
    </row>
    <row r="180" spans="1:29" x14ac:dyDescent="0.25">
      <c r="A180" s="6">
        <f t="shared" si="22"/>
        <v>178</v>
      </c>
      <c r="B180" s="7" t="s">
        <v>708</v>
      </c>
      <c r="C180" s="8" t="str">
        <f t="shared" si="16"/>
        <v>MIR</v>
      </c>
      <c r="D180" s="8" t="str">
        <f>IF(F180="","",INDEX([2]B!$I$2:$I$112,MATCH(F180,[2]B!$K$2:$K$112,0)))</f>
        <v>2. Desarrollo social</v>
      </c>
      <c r="E180" s="8" t="str">
        <f>IF(F180="","",INDEX([2]B!$J$2:$J$112,MATCH(F180,[2]B!$K$2:$K$112,0)))</f>
        <v>2.1. Protección ambiental</v>
      </c>
      <c r="F180" s="7" t="s">
        <v>709</v>
      </c>
      <c r="G180" s="7" t="s">
        <v>26</v>
      </c>
      <c r="H180" s="9" t="s">
        <v>763</v>
      </c>
      <c r="I180" s="7" t="s">
        <v>764</v>
      </c>
      <c r="J180" s="7" t="s">
        <v>753</v>
      </c>
      <c r="K180" s="7" t="s">
        <v>765</v>
      </c>
      <c r="L180" s="7">
        <v>95</v>
      </c>
      <c r="M180" s="7">
        <v>95</v>
      </c>
      <c r="N180" s="7" t="s">
        <v>45</v>
      </c>
      <c r="O180" s="7" t="s">
        <v>46</v>
      </c>
      <c r="P180" s="10"/>
      <c r="Q180" s="10">
        <v>159015</v>
      </c>
      <c r="R180" s="10">
        <v>48131</v>
      </c>
      <c r="S180" s="10"/>
      <c r="T180" s="10">
        <v>10100</v>
      </c>
      <c r="U180" s="10"/>
      <c r="V180" s="10"/>
      <c r="W180" s="10"/>
      <c r="X180" s="10"/>
      <c r="Y180" s="5">
        <f t="shared" si="17"/>
        <v>0</v>
      </c>
      <c r="Z180" s="5">
        <f t="shared" si="18"/>
        <v>0</v>
      </c>
      <c r="AA180" s="5">
        <f t="shared" si="19"/>
        <v>1</v>
      </c>
      <c r="AB180" s="5">
        <f t="shared" si="20"/>
        <v>0</v>
      </c>
      <c r="AC180" s="11">
        <f t="shared" si="21"/>
        <v>217246</v>
      </c>
    </row>
    <row r="181" spans="1:29" x14ac:dyDescent="0.25">
      <c r="A181" s="6">
        <f t="shared" si="22"/>
        <v>179</v>
      </c>
      <c r="B181" s="7" t="s">
        <v>708</v>
      </c>
      <c r="C181" s="8" t="str">
        <f t="shared" si="16"/>
        <v>MIR</v>
      </c>
      <c r="D181" s="8" t="str">
        <f>IF(F181="","",INDEX([2]B!$I$2:$I$112,MATCH(F181,[2]B!$K$2:$K$112,0)))</f>
        <v>2. Desarrollo social</v>
      </c>
      <c r="E181" s="8" t="str">
        <f>IF(F181="","",INDEX([2]B!$J$2:$J$112,MATCH(F181,[2]B!$K$2:$K$112,0)))</f>
        <v>2.1. Protección ambiental</v>
      </c>
      <c r="F181" s="7" t="s">
        <v>709</v>
      </c>
      <c r="G181" s="7" t="s">
        <v>27</v>
      </c>
      <c r="H181" s="9" t="s">
        <v>766</v>
      </c>
      <c r="I181" s="7" t="s">
        <v>767</v>
      </c>
      <c r="J181" s="7" t="s">
        <v>768</v>
      </c>
      <c r="K181" s="7" t="s">
        <v>743</v>
      </c>
      <c r="L181" s="7">
        <v>95</v>
      </c>
      <c r="M181" s="7">
        <v>100</v>
      </c>
      <c r="N181" s="7" t="s">
        <v>45</v>
      </c>
      <c r="O181" s="7" t="s">
        <v>35</v>
      </c>
      <c r="P181" s="10"/>
      <c r="Q181" s="10"/>
      <c r="R181" s="10"/>
      <c r="S181" s="10"/>
      <c r="T181" s="10"/>
      <c r="U181" s="10"/>
      <c r="V181" s="10"/>
      <c r="W181" s="10"/>
      <c r="X181" s="10"/>
      <c r="Y181" s="5">
        <f t="shared" si="17"/>
        <v>0</v>
      </c>
      <c r="Z181" s="5">
        <f t="shared" si="18"/>
        <v>0</v>
      </c>
      <c r="AA181" s="5">
        <f t="shared" si="19"/>
        <v>0</v>
      </c>
      <c r="AB181" s="5">
        <f t="shared" si="20"/>
        <v>1</v>
      </c>
      <c r="AC181" s="11">
        <f t="shared" si="21"/>
        <v>0</v>
      </c>
    </row>
    <row r="182" spans="1:29" x14ac:dyDescent="0.25">
      <c r="A182" s="6">
        <f t="shared" si="22"/>
        <v>180</v>
      </c>
      <c r="B182" s="7" t="s">
        <v>708</v>
      </c>
      <c r="C182" s="8" t="str">
        <f t="shared" si="16"/>
        <v>MIR</v>
      </c>
      <c r="D182" s="8" t="str">
        <f>IF(F182="","",INDEX([2]B!$I$2:$I$112,MATCH(F182,[2]B!$K$2:$K$112,0)))</f>
        <v>2. Desarrollo social</v>
      </c>
      <c r="E182" s="8" t="str">
        <f>IF(F182="","",INDEX([2]B!$J$2:$J$112,MATCH(F182,[2]B!$K$2:$K$112,0)))</f>
        <v>2.1. Protección ambiental</v>
      </c>
      <c r="F182" s="7" t="s">
        <v>709</v>
      </c>
      <c r="G182" s="7" t="s">
        <v>27</v>
      </c>
      <c r="H182" s="9" t="s">
        <v>769</v>
      </c>
      <c r="I182" s="7" t="s">
        <v>770</v>
      </c>
      <c r="J182" s="7" t="s">
        <v>771</v>
      </c>
      <c r="K182" s="7" t="s">
        <v>772</v>
      </c>
      <c r="L182" s="7">
        <v>95</v>
      </c>
      <c r="M182" s="7">
        <v>100</v>
      </c>
      <c r="N182" s="7" t="s">
        <v>45</v>
      </c>
      <c r="O182" s="7" t="s">
        <v>35</v>
      </c>
      <c r="P182" s="10"/>
      <c r="Q182" s="10"/>
      <c r="R182" s="10"/>
      <c r="S182" s="10"/>
      <c r="T182" s="10"/>
      <c r="U182" s="10"/>
      <c r="V182" s="10"/>
      <c r="W182" s="10"/>
      <c r="X182" s="10"/>
      <c r="Y182" s="5">
        <f t="shared" si="17"/>
        <v>0</v>
      </c>
      <c r="Z182" s="5">
        <f t="shared" si="18"/>
        <v>0</v>
      </c>
      <c r="AA182" s="5">
        <f t="shared" si="19"/>
        <v>0</v>
      </c>
      <c r="AB182" s="5">
        <f t="shared" si="20"/>
        <v>1</v>
      </c>
      <c r="AC182" s="11">
        <f t="shared" si="21"/>
        <v>0</v>
      </c>
    </row>
    <row r="183" spans="1:29" x14ac:dyDescent="0.25">
      <c r="A183" s="6">
        <f t="shared" si="22"/>
        <v>181</v>
      </c>
      <c r="B183" s="7" t="s">
        <v>708</v>
      </c>
      <c r="C183" s="8" t="str">
        <f t="shared" si="16"/>
        <v>MIR</v>
      </c>
      <c r="D183" s="8" t="str">
        <f>IF(F183="","",INDEX([2]B!$I$2:$I$112,MATCH(F183,[2]B!$K$2:$K$112,0)))</f>
        <v>2. Desarrollo social</v>
      </c>
      <c r="E183" s="8" t="str">
        <f>IF(F183="","",INDEX([2]B!$J$2:$J$112,MATCH(F183,[2]B!$K$2:$K$112,0)))</f>
        <v>2.1. Protección ambiental</v>
      </c>
      <c r="F183" s="7" t="s">
        <v>709</v>
      </c>
      <c r="G183" s="7" t="s">
        <v>27</v>
      </c>
      <c r="H183" s="9" t="s">
        <v>773</v>
      </c>
      <c r="I183" s="7" t="s">
        <v>774</v>
      </c>
      <c r="J183" s="7" t="s">
        <v>775</v>
      </c>
      <c r="K183" s="7" t="s">
        <v>743</v>
      </c>
      <c r="L183" s="7">
        <v>95</v>
      </c>
      <c r="M183" s="7">
        <v>100</v>
      </c>
      <c r="N183" s="7" t="s">
        <v>45</v>
      </c>
      <c r="O183" s="7" t="s">
        <v>35</v>
      </c>
      <c r="P183" s="10"/>
      <c r="Q183" s="10"/>
      <c r="R183" s="10"/>
      <c r="S183" s="10"/>
      <c r="T183" s="10"/>
      <c r="U183" s="10"/>
      <c r="V183" s="10"/>
      <c r="W183" s="10"/>
      <c r="X183" s="10"/>
      <c r="Y183" s="5">
        <f t="shared" si="17"/>
        <v>0</v>
      </c>
      <c r="Z183" s="5">
        <f t="shared" si="18"/>
        <v>0</v>
      </c>
      <c r="AA183" s="5">
        <f t="shared" si="19"/>
        <v>0</v>
      </c>
      <c r="AB183" s="5">
        <f t="shared" si="20"/>
        <v>1</v>
      </c>
      <c r="AC183" s="11">
        <f t="shared" si="21"/>
        <v>0</v>
      </c>
    </row>
    <row r="184" spans="1:29" x14ac:dyDescent="0.25">
      <c r="A184" s="6">
        <f t="shared" si="22"/>
        <v>182</v>
      </c>
      <c r="B184" s="7" t="s">
        <v>708</v>
      </c>
      <c r="C184" s="8" t="str">
        <f t="shared" si="16"/>
        <v>MIR</v>
      </c>
      <c r="D184" s="8" t="str">
        <f>IF(F184="","",INDEX([2]B!$I$2:$I$112,MATCH(F184,[2]B!$K$2:$K$112,0)))</f>
        <v>2. Desarrollo social</v>
      </c>
      <c r="E184" s="8" t="str">
        <f>IF(F184="","",INDEX([2]B!$J$2:$J$112,MATCH(F184,[2]B!$K$2:$K$112,0)))</f>
        <v>2.1. Protección ambiental</v>
      </c>
      <c r="F184" s="7" t="s">
        <v>709</v>
      </c>
      <c r="G184" s="7" t="s">
        <v>26</v>
      </c>
      <c r="H184" s="9" t="s">
        <v>776</v>
      </c>
      <c r="I184" s="7" t="s">
        <v>777</v>
      </c>
      <c r="J184" s="7" t="s">
        <v>778</v>
      </c>
      <c r="K184" s="7" t="s">
        <v>779</v>
      </c>
      <c r="L184" s="7">
        <v>90</v>
      </c>
      <c r="M184" s="7">
        <v>90</v>
      </c>
      <c r="N184" s="7" t="s">
        <v>45</v>
      </c>
      <c r="O184" s="7" t="s">
        <v>46</v>
      </c>
      <c r="P184" s="10"/>
      <c r="Q184" s="10">
        <v>30685</v>
      </c>
      <c r="R184" s="10"/>
      <c r="S184" s="10"/>
      <c r="T184" s="10">
        <v>25700</v>
      </c>
      <c r="U184" s="10"/>
      <c r="V184" s="10"/>
      <c r="W184" s="10"/>
      <c r="X184" s="10"/>
      <c r="Y184" s="5">
        <f t="shared" si="17"/>
        <v>0</v>
      </c>
      <c r="Z184" s="5">
        <f t="shared" si="18"/>
        <v>0</v>
      </c>
      <c r="AA184" s="5">
        <f t="shared" si="19"/>
        <v>1</v>
      </c>
      <c r="AB184" s="5">
        <f t="shared" si="20"/>
        <v>0</v>
      </c>
      <c r="AC184" s="11">
        <f t="shared" si="21"/>
        <v>56385</v>
      </c>
    </row>
    <row r="185" spans="1:29" x14ac:dyDescent="0.25">
      <c r="A185" s="6">
        <f t="shared" si="22"/>
        <v>183</v>
      </c>
      <c r="B185" s="7" t="s">
        <v>708</v>
      </c>
      <c r="C185" s="8" t="str">
        <f t="shared" si="16"/>
        <v>MIR</v>
      </c>
      <c r="D185" s="8" t="str">
        <f>IF(F185="","",INDEX([2]B!$I$2:$I$112,MATCH(F185,[2]B!$K$2:$K$112,0)))</f>
        <v>2. Desarrollo social</v>
      </c>
      <c r="E185" s="8" t="str">
        <f>IF(F185="","",INDEX([2]B!$J$2:$J$112,MATCH(F185,[2]B!$K$2:$K$112,0)))</f>
        <v>2.1. Protección ambiental</v>
      </c>
      <c r="F185" s="7" t="s">
        <v>709</v>
      </c>
      <c r="G185" s="7" t="s">
        <v>27</v>
      </c>
      <c r="H185" s="9" t="s">
        <v>780</v>
      </c>
      <c r="I185" s="7" t="s">
        <v>781</v>
      </c>
      <c r="J185" s="7" t="s">
        <v>782</v>
      </c>
      <c r="K185" s="7" t="s">
        <v>728</v>
      </c>
      <c r="L185" s="7">
        <v>90</v>
      </c>
      <c r="M185" s="7">
        <v>100</v>
      </c>
      <c r="N185" s="7" t="s">
        <v>45</v>
      </c>
      <c r="O185" s="7" t="s">
        <v>35</v>
      </c>
      <c r="P185" s="10"/>
      <c r="Q185" s="10"/>
      <c r="R185" s="10"/>
      <c r="S185" s="10"/>
      <c r="T185" s="10"/>
      <c r="U185" s="10"/>
      <c r="V185" s="10"/>
      <c r="W185" s="10"/>
      <c r="X185" s="10"/>
      <c r="Y185" s="5">
        <f t="shared" si="17"/>
        <v>0</v>
      </c>
      <c r="Z185" s="5">
        <f t="shared" si="18"/>
        <v>0</v>
      </c>
      <c r="AA185" s="5">
        <f t="shared" si="19"/>
        <v>0</v>
      </c>
      <c r="AB185" s="5">
        <f t="shared" si="20"/>
        <v>1</v>
      </c>
      <c r="AC185" s="11">
        <f t="shared" si="21"/>
        <v>0</v>
      </c>
    </row>
    <row r="186" spans="1:29" x14ac:dyDescent="0.25">
      <c r="A186" s="6">
        <f t="shared" si="22"/>
        <v>184</v>
      </c>
      <c r="B186" s="7" t="s">
        <v>708</v>
      </c>
      <c r="C186" s="8" t="str">
        <f t="shared" si="16"/>
        <v>MIR</v>
      </c>
      <c r="D186" s="8" t="str">
        <f>IF(F186="","",INDEX([2]B!$I$2:$I$112,MATCH(F186,[2]B!$K$2:$K$112,0)))</f>
        <v>2. Desarrollo social</v>
      </c>
      <c r="E186" s="8" t="str">
        <f>IF(F186="","",INDEX([2]B!$J$2:$J$112,MATCH(F186,[2]B!$K$2:$K$112,0)))</f>
        <v>2.1. Protección ambiental</v>
      </c>
      <c r="F186" s="7" t="s">
        <v>709</v>
      </c>
      <c r="G186" s="7" t="s">
        <v>27</v>
      </c>
      <c r="H186" s="9" t="s">
        <v>783</v>
      </c>
      <c r="I186" s="7" t="s">
        <v>784</v>
      </c>
      <c r="J186" s="7" t="s">
        <v>785</v>
      </c>
      <c r="K186" s="7" t="s">
        <v>786</v>
      </c>
      <c r="L186" s="7">
        <v>90</v>
      </c>
      <c r="M186" s="7">
        <v>100</v>
      </c>
      <c r="N186" s="7" t="s">
        <v>45</v>
      </c>
      <c r="O186" s="7" t="s">
        <v>35</v>
      </c>
      <c r="P186" s="10"/>
      <c r="Q186" s="10"/>
      <c r="R186" s="10"/>
      <c r="S186" s="10"/>
      <c r="T186" s="10"/>
      <c r="U186" s="10"/>
      <c r="V186" s="10"/>
      <c r="W186" s="10"/>
      <c r="X186" s="10"/>
      <c r="Y186" s="5">
        <f t="shared" si="17"/>
        <v>0</v>
      </c>
      <c r="Z186" s="5">
        <f t="shared" si="18"/>
        <v>0</v>
      </c>
      <c r="AA186" s="5">
        <f t="shared" si="19"/>
        <v>0</v>
      </c>
      <c r="AB186" s="5">
        <f t="shared" si="20"/>
        <v>1</v>
      </c>
      <c r="AC186" s="11">
        <f t="shared" si="21"/>
        <v>0</v>
      </c>
    </row>
    <row r="187" spans="1:29" x14ac:dyDescent="0.25">
      <c r="A187" s="6">
        <f t="shared" si="22"/>
        <v>185</v>
      </c>
      <c r="B187" s="7" t="s">
        <v>708</v>
      </c>
      <c r="C187" s="8" t="str">
        <f t="shared" si="16"/>
        <v>MIR</v>
      </c>
      <c r="D187" s="8" t="str">
        <f>IF(F187="","",INDEX([2]B!$I$2:$I$112,MATCH(F187,[2]B!$K$2:$K$112,0)))</f>
        <v>2. Desarrollo social</v>
      </c>
      <c r="E187" s="8" t="str">
        <f>IF(F187="","",INDEX([2]B!$J$2:$J$112,MATCH(F187,[2]B!$K$2:$K$112,0)))</f>
        <v>2.1. Protección ambiental</v>
      </c>
      <c r="F187" s="7" t="s">
        <v>709</v>
      </c>
      <c r="G187" s="7" t="s">
        <v>27</v>
      </c>
      <c r="H187" s="9" t="s">
        <v>787</v>
      </c>
      <c r="I187" s="7" t="s">
        <v>788</v>
      </c>
      <c r="J187" s="7" t="s">
        <v>785</v>
      </c>
      <c r="K187" s="7" t="s">
        <v>786</v>
      </c>
      <c r="L187" s="7">
        <v>90</v>
      </c>
      <c r="M187" s="7">
        <v>100</v>
      </c>
      <c r="N187" s="7" t="s">
        <v>45</v>
      </c>
      <c r="O187" s="7" t="s">
        <v>35</v>
      </c>
      <c r="P187" s="10"/>
      <c r="Q187" s="10"/>
      <c r="R187" s="10"/>
      <c r="S187" s="10"/>
      <c r="T187" s="10"/>
      <c r="U187" s="10"/>
      <c r="V187" s="10"/>
      <c r="W187" s="10"/>
      <c r="X187" s="10"/>
      <c r="Y187" s="5">
        <f t="shared" si="17"/>
        <v>0</v>
      </c>
      <c r="Z187" s="5">
        <f t="shared" si="18"/>
        <v>0</v>
      </c>
      <c r="AA187" s="5">
        <f t="shared" si="19"/>
        <v>0</v>
      </c>
      <c r="AB187" s="5">
        <f t="shared" si="20"/>
        <v>1</v>
      </c>
      <c r="AC187" s="11">
        <f t="shared" si="21"/>
        <v>0</v>
      </c>
    </row>
    <row r="188" spans="1:29" x14ac:dyDescent="0.25">
      <c r="A188" s="6">
        <f t="shared" si="22"/>
        <v>186</v>
      </c>
      <c r="B188" s="7" t="s">
        <v>708</v>
      </c>
      <c r="C188" s="8" t="str">
        <f t="shared" si="16"/>
        <v>MIR</v>
      </c>
      <c r="D188" s="8" t="str">
        <f>IF(F188="","",INDEX([2]B!$I$2:$I$112,MATCH(F188,[2]B!$K$2:$K$112,0)))</f>
        <v>2. Desarrollo social</v>
      </c>
      <c r="E188" s="8" t="str">
        <f>IF(F188="","",INDEX([2]B!$J$2:$J$112,MATCH(F188,[2]B!$K$2:$K$112,0)))</f>
        <v>2.1. Protección ambiental</v>
      </c>
      <c r="F188" s="7" t="s">
        <v>709</v>
      </c>
      <c r="G188" s="7" t="s">
        <v>27</v>
      </c>
      <c r="H188" s="9" t="s">
        <v>789</v>
      </c>
      <c r="I188" s="7" t="s">
        <v>790</v>
      </c>
      <c r="J188" s="7" t="s">
        <v>791</v>
      </c>
      <c r="K188" s="7" t="s">
        <v>792</v>
      </c>
      <c r="L188" s="7">
        <v>90</v>
      </c>
      <c r="M188" s="7">
        <v>100</v>
      </c>
      <c r="N188" s="7" t="s">
        <v>45</v>
      </c>
      <c r="O188" s="7" t="s">
        <v>35</v>
      </c>
      <c r="P188" s="10"/>
      <c r="Q188" s="10"/>
      <c r="R188" s="10"/>
      <c r="S188" s="10"/>
      <c r="T188" s="10"/>
      <c r="U188" s="10"/>
      <c r="V188" s="10"/>
      <c r="W188" s="10"/>
      <c r="X188" s="10"/>
      <c r="Y188" s="5">
        <f t="shared" si="17"/>
        <v>0</v>
      </c>
      <c r="Z188" s="5">
        <f t="shared" si="18"/>
        <v>0</v>
      </c>
      <c r="AA188" s="5">
        <f t="shared" si="19"/>
        <v>0</v>
      </c>
      <c r="AB188" s="5">
        <f t="shared" si="20"/>
        <v>1</v>
      </c>
      <c r="AC188" s="11">
        <f t="shared" si="21"/>
        <v>0</v>
      </c>
    </row>
    <row r="189" spans="1:29" x14ac:dyDescent="0.25">
      <c r="A189" s="6">
        <f t="shared" si="22"/>
        <v>187</v>
      </c>
      <c r="B189" s="7" t="s">
        <v>793</v>
      </c>
      <c r="C189" s="8" t="str">
        <f t="shared" si="16"/>
        <v>MIR</v>
      </c>
      <c r="D189" s="8" t="str">
        <f>IF(F189="","",INDEX([2]B!$I$2:$I$112,MATCH(F189,[2]B!$K$2:$K$112,0)))</f>
        <v>2. Desarrollo social</v>
      </c>
      <c r="E189" s="8" t="str">
        <f>IF(F189="","",INDEX([2]B!$J$2:$J$112,MATCH(F189,[2]B!$K$2:$K$112,0)))</f>
        <v>2.1. Protección ambiental</v>
      </c>
      <c r="F189" s="7" t="s">
        <v>794</v>
      </c>
      <c r="G189" s="7" t="s">
        <v>24</v>
      </c>
      <c r="H189" s="9" t="s">
        <v>795</v>
      </c>
      <c r="I189" s="7" t="s">
        <v>796</v>
      </c>
      <c r="J189" s="7" t="s">
        <v>797</v>
      </c>
      <c r="K189" s="7" t="s">
        <v>798</v>
      </c>
      <c r="L189" s="7">
        <v>99</v>
      </c>
      <c r="M189" s="7">
        <v>100</v>
      </c>
      <c r="N189" s="7" t="s">
        <v>34</v>
      </c>
      <c r="O189" s="7" t="s">
        <v>35</v>
      </c>
      <c r="P189" s="10"/>
      <c r="Q189" s="10"/>
      <c r="R189" s="10"/>
      <c r="S189" s="10"/>
      <c r="T189" s="10"/>
      <c r="U189" s="10"/>
      <c r="V189" s="10"/>
      <c r="W189" s="10"/>
      <c r="X189" s="10"/>
      <c r="Y189" s="5">
        <f t="shared" si="17"/>
        <v>1</v>
      </c>
      <c r="Z189" s="5">
        <f t="shared" si="18"/>
        <v>0</v>
      </c>
      <c r="AA189" s="5">
        <f t="shared" si="19"/>
        <v>0</v>
      </c>
      <c r="AB189" s="5">
        <f t="shared" si="20"/>
        <v>0</v>
      </c>
      <c r="AC189" s="11">
        <f t="shared" si="21"/>
        <v>0</v>
      </c>
    </row>
    <row r="190" spans="1:29" x14ac:dyDescent="0.25">
      <c r="A190" s="6">
        <f t="shared" si="22"/>
        <v>188</v>
      </c>
      <c r="B190" s="7" t="s">
        <v>793</v>
      </c>
      <c r="C190" s="8" t="str">
        <f t="shared" si="16"/>
        <v>MIR</v>
      </c>
      <c r="D190" s="8" t="str">
        <f>IF(F190="","",INDEX([2]B!$I$2:$I$112,MATCH(F190,[2]B!$K$2:$K$112,0)))</f>
        <v>2. Desarrollo social</v>
      </c>
      <c r="E190" s="8" t="str">
        <f>IF(F190="","",INDEX([2]B!$J$2:$J$112,MATCH(F190,[2]B!$K$2:$K$112,0)))</f>
        <v>2.1. Protección ambiental</v>
      </c>
      <c r="F190" s="7" t="s">
        <v>794</v>
      </c>
      <c r="G190" s="7" t="s">
        <v>36</v>
      </c>
      <c r="H190" s="9" t="s">
        <v>799</v>
      </c>
      <c r="I190" s="7" t="s">
        <v>800</v>
      </c>
      <c r="J190" s="7" t="s">
        <v>801</v>
      </c>
      <c r="K190" s="7" t="s">
        <v>802</v>
      </c>
      <c r="L190" s="7">
        <v>90</v>
      </c>
      <c r="M190" s="7">
        <v>100</v>
      </c>
      <c r="N190" s="7" t="s">
        <v>34</v>
      </c>
      <c r="O190" s="7" t="s">
        <v>35</v>
      </c>
      <c r="P190" s="10"/>
      <c r="Q190" s="10"/>
      <c r="R190" s="10"/>
      <c r="S190" s="10"/>
      <c r="T190" s="10"/>
      <c r="U190" s="10"/>
      <c r="V190" s="10"/>
      <c r="W190" s="10"/>
      <c r="X190" s="10"/>
      <c r="Y190" s="5">
        <f t="shared" si="17"/>
        <v>0</v>
      </c>
      <c r="Z190" s="5">
        <f t="shared" si="18"/>
        <v>1</v>
      </c>
      <c r="AA190" s="5">
        <f t="shared" si="19"/>
        <v>0</v>
      </c>
      <c r="AB190" s="5">
        <f t="shared" si="20"/>
        <v>0</v>
      </c>
      <c r="AC190" s="11">
        <f t="shared" si="21"/>
        <v>0</v>
      </c>
    </row>
    <row r="191" spans="1:29" x14ac:dyDescent="0.25">
      <c r="A191" s="6">
        <f t="shared" si="22"/>
        <v>189</v>
      </c>
      <c r="B191" s="7" t="s">
        <v>793</v>
      </c>
      <c r="C191" s="8" t="str">
        <f t="shared" si="16"/>
        <v>MIR</v>
      </c>
      <c r="D191" s="8" t="str">
        <f>IF(F191="","",INDEX([2]B!$I$2:$I$112,MATCH(F191,[2]B!$K$2:$K$112,0)))</f>
        <v>2. Desarrollo social</v>
      </c>
      <c r="E191" s="8" t="str">
        <f>IF(F191="","",INDEX([2]B!$J$2:$J$112,MATCH(F191,[2]B!$K$2:$K$112,0)))</f>
        <v>2.1. Protección ambiental</v>
      </c>
      <c r="F191" s="7" t="s">
        <v>794</v>
      </c>
      <c r="G191" s="7" t="s">
        <v>26</v>
      </c>
      <c r="H191" s="9" t="s">
        <v>803</v>
      </c>
      <c r="I191" s="7" t="s">
        <v>804</v>
      </c>
      <c r="J191" s="7" t="s">
        <v>805</v>
      </c>
      <c r="K191" s="7" t="s">
        <v>806</v>
      </c>
      <c r="L191" s="7">
        <v>80</v>
      </c>
      <c r="M191" s="7">
        <v>100</v>
      </c>
      <c r="N191" s="7" t="s">
        <v>45</v>
      </c>
      <c r="O191" s="7" t="s">
        <v>46</v>
      </c>
      <c r="P191" s="10">
        <v>41558911.68</v>
      </c>
      <c r="Q191" s="10">
        <v>25630088.5</v>
      </c>
      <c r="R191" s="10">
        <v>1151843.06</v>
      </c>
      <c r="S191" s="10"/>
      <c r="T191" s="10">
        <v>151500</v>
      </c>
      <c r="U191" s="10"/>
      <c r="V191" s="10"/>
      <c r="W191" s="10"/>
      <c r="X191" s="10"/>
      <c r="Y191" s="5">
        <f t="shared" si="17"/>
        <v>0</v>
      </c>
      <c r="Z191" s="5">
        <f t="shared" si="18"/>
        <v>0</v>
      </c>
      <c r="AA191" s="5">
        <f t="shared" si="19"/>
        <v>1</v>
      </c>
      <c r="AB191" s="5">
        <f t="shared" si="20"/>
        <v>0</v>
      </c>
      <c r="AC191" s="11">
        <f t="shared" si="21"/>
        <v>68492343.24000001</v>
      </c>
    </row>
    <row r="192" spans="1:29" x14ac:dyDescent="0.25">
      <c r="A192" s="6">
        <f t="shared" si="22"/>
        <v>190</v>
      </c>
      <c r="B192" s="7" t="s">
        <v>793</v>
      </c>
      <c r="C192" s="8" t="str">
        <f t="shared" si="16"/>
        <v>MIR</v>
      </c>
      <c r="D192" s="8" t="str">
        <f>IF(F192="","",INDEX([2]B!$I$2:$I$112,MATCH(F192,[2]B!$K$2:$K$112,0)))</f>
        <v>2. Desarrollo social</v>
      </c>
      <c r="E192" s="8" t="str">
        <f>IF(F192="","",INDEX([2]B!$J$2:$J$112,MATCH(F192,[2]B!$K$2:$K$112,0)))</f>
        <v>2.1. Protección ambiental</v>
      </c>
      <c r="F192" s="7" t="s">
        <v>794</v>
      </c>
      <c r="G192" s="7" t="s">
        <v>27</v>
      </c>
      <c r="H192" s="9" t="s">
        <v>807</v>
      </c>
      <c r="I192" s="7" t="s">
        <v>808</v>
      </c>
      <c r="J192" s="7" t="s">
        <v>809</v>
      </c>
      <c r="K192" s="7" t="s">
        <v>810</v>
      </c>
      <c r="L192" s="7">
        <v>80</v>
      </c>
      <c r="M192" s="7">
        <v>100</v>
      </c>
      <c r="N192" s="7" t="s">
        <v>45</v>
      </c>
      <c r="O192" s="7" t="s">
        <v>35</v>
      </c>
      <c r="P192" s="10"/>
      <c r="Q192" s="10"/>
      <c r="R192" s="10"/>
      <c r="S192" s="10"/>
      <c r="T192" s="10"/>
      <c r="U192" s="10"/>
      <c r="V192" s="10"/>
      <c r="W192" s="10"/>
      <c r="X192" s="10"/>
      <c r="Y192" s="5">
        <f t="shared" si="17"/>
        <v>0</v>
      </c>
      <c r="Z192" s="5">
        <f t="shared" si="18"/>
        <v>0</v>
      </c>
      <c r="AA192" s="5">
        <f t="shared" si="19"/>
        <v>0</v>
      </c>
      <c r="AB192" s="5">
        <f t="shared" si="20"/>
        <v>1</v>
      </c>
      <c r="AC192" s="11">
        <f t="shared" si="21"/>
        <v>0</v>
      </c>
    </row>
    <row r="193" spans="1:29" x14ac:dyDescent="0.25">
      <c r="A193" s="6">
        <f t="shared" si="22"/>
        <v>191</v>
      </c>
      <c r="B193" s="7" t="s">
        <v>793</v>
      </c>
      <c r="C193" s="8" t="str">
        <f t="shared" si="16"/>
        <v>MIR</v>
      </c>
      <c r="D193" s="8" t="str">
        <f>IF(F193="","",INDEX([2]B!$I$2:$I$112,MATCH(F193,[2]B!$K$2:$K$112,0)))</f>
        <v>2. Desarrollo social</v>
      </c>
      <c r="E193" s="8" t="str">
        <f>IF(F193="","",INDEX([2]B!$J$2:$J$112,MATCH(F193,[2]B!$K$2:$K$112,0)))</f>
        <v>2.1. Protección ambiental</v>
      </c>
      <c r="F193" s="7" t="s">
        <v>794</v>
      </c>
      <c r="G193" s="7" t="s">
        <v>27</v>
      </c>
      <c r="H193" s="9" t="s">
        <v>811</v>
      </c>
      <c r="I193" s="7" t="s">
        <v>812</v>
      </c>
      <c r="J193" s="7" t="s">
        <v>813</v>
      </c>
      <c r="K193" s="7" t="s">
        <v>814</v>
      </c>
      <c r="L193" s="7">
        <v>80</v>
      </c>
      <c r="M193" s="7">
        <v>100</v>
      </c>
      <c r="N193" s="7" t="s">
        <v>45</v>
      </c>
      <c r="O193" s="7" t="s">
        <v>35</v>
      </c>
      <c r="P193" s="10"/>
      <c r="Q193" s="10"/>
      <c r="R193" s="10"/>
      <c r="S193" s="10"/>
      <c r="T193" s="10"/>
      <c r="U193" s="10"/>
      <c r="V193" s="10"/>
      <c r="W193" s="10"/>
      <c r="X193" s="10"/>
      <c r="Y193" s="5">
        <f t="shared" si="17"/>
        <v>0</v>
      </c>
      <c r="Z193" s="5">
        <f t="shared" si="18"/>
        <v>0</v>
      </c>
      <c r="AA193" s="5">
        <f t="shared" si="19"/>
        <v>0</v>
      </c>
      <c r="AB193" s="5">
        <f t="shared" si="20"/>
        <v>1</v>
      </c>
      <c r="AC193" s="11">
        <f t="shared" si="21"/>
        <v>0</v>
      </c>
    </row>
    <row r="194" spans="1:29" x14ac:dyDescent="0.25">
      <c r="A194" s="6">
        <f t="shared" si="22"/>
        <v>192</v>
      </c>
      <c r="B194" s="7" t="s">
        <v>793</v>
      </c>
      <c r="C194" s="8" t="str">
        <f t="shared" si="16"/>
        <v>MIR</v>
      </c>
      <c r="D194" s="8" t="str">
        <f>IF(F194="","",INDEX([2]B!$I$2:$I$112,MATCH(F194,[2]B!$K$2:$K$112,0)))</f>
        <v>2. Desarrollo social</v>
      </c>
      <c r="E194" s="8" t="str">
        <f>IF(F194="","",INDEX([2]B!$J$2:$J$112,MATCH(F194,[2]B!$K$2:$K$112,0)))</f>
        <v>2.1. Protección ambiental</v>
      </c>
      <c r="F194" s="7" t="s">
        <v>794</v>
      </c>
      <c r="G194" s="7" t="s">
        <v>27</v>
      </c>
      <c r="H194" s="9" t="s">
        <v>815</v>
      </c>
      <c r="I194" s="7" t="s">
        <v>816</v>
      </c>
      <c r="J194" s="7" t="s">
        <v>817</v>
      </c>
      <c r="K194" s="7" t="s">
        <v>818</v>
      </c>
      <c r="L194" s="7">
        <v>80</v>
      </c>
      <c r="M194" s="7">
        <v>100</v>
      </c>
      <c r="N194" s="7" t="s">
        <v>45</v>
      </c>
      <c r="O194" s="7" t="s">
        <v>35</v>
      </c>
      <c r="P194" s="10"/>
      <c r="Q194" s="10"/>
      <c r="R194" s="10"/>
      <c r="S194" s="10"/>
      <c r="T194" s="10"/>
      <c r="U194" s="10"/>
      <c r="V194" s="10"/>
      <c r="W194" s="10"/>
      <c r="X194" s="10"/>
      <c r="Y194" s="5">
        <f t="shared" si="17"/>
        <v>0</v>
      </c>
      <c r="Z194" s="5">
        <f t="shared" si="18"/>
        <v>0</v>
      </c>
      <c r="AA194" s="5">
        <f t="shared" si="19"/>
        <v>0</v>
      </c>
      <c r="AB194" s="5">
        <f t="shared" si="20"/>
        <v>1</v>
      </c>
      <c r="AC194" s="11">
        <f t="shared" si="21"/>
        <v>0</v>
      </c>
    </row>
    <row r="195" spans="1:29" x14ac:dyDescent="0.25">
      <c r="A195" s="6">
        <f t="shared" si="22"/>
        <v>193</v>
      </c>
      <c r="B195" s="7" t="s">
        <v>793</v>
      </c>
      <c r="C195" s="8" t="str">
        <f t="shared" si="16"/>
        <v>MIR</v>
      </c>
      <c r="D195" s="8" t="str">
        <f>IF(F195="","",INDEX([2]B!$I$2:$I$112,MATCH(F195,[2]B!$K$2:$K$112,0)))</f>
        <v>2. Desarrollo social</v>
      </c>
      <c r="E195" s="8" t="str">
        <f>IF(F195="","",INDEX([2]B!$J$2:$J$112,MATCH(F195,[2]B!$K$2:$K$112,0)))</f>
        <v>2.1. Protección ambiental</v>
      </c>
      <c r="F195" s="7" t="s">
        <v>794</v>
      </c>
      <c r="G195" s="7" t="s">
        <v>26</v>
      </c>
      <c r="H195" s="9" t="s">
        <v>819</v>
      </c>
      <c r="I195" s="7" t="s">
        <v>820</v>
      </c>
      <c r="J195" s="7" t="s">
        <v>821</v>
      </c>
      <c r="K195" s="7" t="s">
        <v>822</v>
      </c>
      <c r="L195" s="7">
        <v>0</v>
      </c>
      <c r="M195" s="7">
        <v>0</v>
      </c>
      <c r="N195" s="7" t="s">
        <v>45</v>
      </c>
      <c r="O195" s="7" t="s">
        <v>143</v>
      </c>
      <c r="P195" s="10">
        <v>5752230.6399999997</v>
      </c>
      <c r="Q195" s="10">
        <v>7912776.5599999996</v>
      </c>
      <c r="R195" s="10">
        <v>486766</v>
      </c>
      <c r="S195" s="10"/>
      <c r="T195" s="10">
        <v>148975</v>
      </c>
      <c r="U195" s="10"/>
      <c r="V195" s="10"/>
      <c r="W195" s="10"/>
      <c r="X195" s="10"/>
      <c r="Y195" s="5">
        <f t="shared" si="17"/>
        <v>0</v>
      </c>
      <c r="Z195" s="5">
        <f t="shared" si="18"/>
        <v>0</v>
      </c>
      <c r="AA195" s="5">
        <f t="shared" si="19"/>
        <v>1</v>
      </c>
      <c r="AB195" s="5">
        <f t="shared" si="20"/>
        <v>0</v>
      </c>
      <c r="AC195" s="11">
        <f t="shared" si="21"/>
        <v>14300748.199999999</v>
      </c>
    </row>
    <row r="196" spans="1:29" x14ac:dyDescent="0.25">
      <c r="A196" s="6">
        <f t="shared" si="22"/>
        <v>194</v>
      </c>
      <c r="B196" s="7" t="s">
        <v>793</v>
      </c>
      <c r="C196" s="8" t="str">
        <f t="shared" ref="C196:C259" si="23">IF(G196&gt;0,IF(G196="INDICADOR DE GESTIÓN","INDICADOR DE GESTIÓN","MIR"),"")</f>
        <v>MIR</v>
      </c>
      <c r="D196" s="8" t="str">
        <f>IF(F196="","",INDEX([2]B!$I$2:$I$112,MATCH(F196,[2]B!$K$2:$K$112,0)))</f>
        <v>2. Desarrollo social</v>
      </c>
      <c r="E196" s="8" t="str">
        <f>IF(F196="","",INDEX([2]B!$J$2:$J$112,MATCH(F196,[2]B!$K$2:$K$112,0)))</f>
        <v>2.1. Protección ambiental</v>
      </c>
      <c r="F196" s="7" t="s">
        <v>794</v>
      </c>
      <c r="G196" s="7" t="s">
        <v>27</v>
      </c>
      <c r="H196" s="9" t="s">
        <v>823</v>
      </c>
      <c r="I196" s="7" t="s">
        <v>824</v>
      </c>
      <c r="J196" s="7" t="s">
        <v>825</v>
      </c>
      <c r="K196" s="7" t="s">
        <v>826</v>
      </c>
      <c r="L196" s="7">
        <v>95</v>
      </c>
      <c r="M196" s="7">
        <v>100</v>
      </c>
      <c r="N196" s="7" t="s">
        <v>45</v>
      </c>
      <c r="O196" s="7" t="s">
        <v>35</v>
      </c>
      <c r="P196" s="10"/>
      <c r="Q196" s="10"/>
      <c r="R196" s="10"/>
      <c r="S196" s="10"/>
      <c r="T196" s="10"/>
      <c r="U196" s="10"/>
      <c r="V196" s="10"/>
      <c r="W196" s="10"/>
      <c r="X196" s="10"/>
      <c r="Y196" s="5">
        <f t="shared" ref="Y196:Y259" si="24">IF(G196="FIN",1,0)</f>
        <v>0</v>
      </c>
      <c r="Z196" s="5">
        <f t="shared" ref="Z196:Z259" si="25">IF(G196="PROPÓSITO",1,0)</f>
        <v>0</v>
      </c>
      <c r="AA196" s="5">
        <f t="shared" ref="AA196:AA259" si="26">IF(G196="COMPONENTE",1,0)</f>
        <v>0</v>
      </c>
      <c r="AB196" s="5">
        <f t="shared" ref="AB196:AB259" si="27">IF(G196="ACTIVIDAD",1,0)</f>
        <v>1</v>
      </c>
      <c r="AC196" s="11">
        <f t="shared" ref="AC196:AC259" si="28">SUM(P196:X196)</f>
        <v>0</v>
      </c>
    </row>
    <row r="197" spans="1:29" x14ac:dyDescent="0.25">
      <c r="A197" s="6">
        <f t="shared" ref="A197:A260" si="29">IF(B197&gt;0,A196+1,"")</f>
        <v>195</v>
      </c>
      <c r="B197" s="7" t="s">
        <v>793</v>
      </c>
      <c r="C197" s="8" t="str">
        <f t="shared" si="23"/>
        <v>MIR</v>
      </c>
      <c r="D197" s="8" t="str">
        <f>IF(F197="","",INDEX([2]B!$I$2:$I$112,MATCH(F197,[2]B!$K$2:$K$112,0)))</f>
        <v>2. Desarrollo social</v>
      </c>
      <c r="E197" s="8" t="str">
        <f>IF(F197="","",INDEX([2]B!$J$2:$J$112,MATCH(F197,[2]B!$K$2:$K$112,0)))</f>
        <v>2.1. Protección ambiental</v>
      </c>
      <c r="F197" s="7" t="s">
        <v>794</v>
      </c>
      <c r="G197" s="7" t="s">
        <v>27</v>
      </c>
      <c r="H197" s="9" t="s">
        <v>827</v>
      </c>
      <c r="I197" s="7" t="s">
        <v>828</v>
      </c>
      <c r="J197" s="7" t="s">
        <v>829</v>
      </c>
      <c r="K197" s="7" t="s">
        <v>830</v>
      </c>
      <c r="L197" s="7">
        <v>95</v>
      </c>
      <c r="M197" s="7">
        <v>100</v>
      </c>
      <c r="N197" s="7" t="s">
        <v>45</v>
      </c>
      <c r="O197" s="7" t="s">
        <v>35</v>
      </c>
      <c r="P197" s="10"/>
      <c r="Q197" s="10"/>
      <c r="R197" s="10"/>
      <c r="S197" s="10"/>
      <c r="T197" s="10"/>
      <c r="U197" s="10"/>
      <c r="V197" s="10"/>
      <c r="W197" s="10"/>
      <c r="X197" s="10"/>
      <c r="Y197" s="5">
        <f t="shared" si="24"/>
        <v>0</v>
      </c>
      <c r="Z197" s="5">
        <f t="shared" si="25"/>
        <v>0</v>
      </c>
      <c r="AA197" s="5">
        <f t="shared" si="26"/>
        <v>0</v>
      </c>
      <c r="AB197" s="5">
        <f t="shared" si="27"/>
        <v>1</v>
      </c>
      <c r="AC197" s="11">
        <f t="shared" si="28"/>
        <v>0</v>
      </c>
    </row>
    <row r="198" spans="1:29" x14ac:dyDescent="0.25">
      <c r="A198" s="6">
        <f t="shared" si="29"/>
        <v>196</v>
      </c>
      <c r="B198" s="7" t="s">
        <v>831</v>
      </c>
      <c r="C198" s="8" t="str">
        <f t="shared" si="23"/>
        <v>MIR</v>
      </c>
      <c r="D198" s="8" t="str">
        <f>IF(F198="","",INDEX([2]B!$I$2:$I$112,MATCH(F198,[2]B!$K$2:$K$112,0)))</f>
        <v>2. Desarrollo social</v>
      </c>
      <c r="E198" s="8" t="str">
        <f>IF(F198="","",INDEX([2]B!$J$2:$J$112,MATCH(F198,[2]B!$K$2:$K$112,0)))</f>
        <v>2.2. Vivienda y servicios a la comunidad</v>
      </c>
      <c r="F198" s="7" t="s">
        <v>832</v>
      </c>
      <c r="G198" s="7" t="s">
        <v>24</v>
      </c>
      <c r="H198" s="9" t="s">
        <v>833</v>
      </c>
      <c r="I198" s="7" t="s">
        <v>834</v>
      </c>
      <c r="J198" s="7" t="s">
        <v>835</v>
      </c>
      <c r="K198" s="7" t="s">
        <v>836</v>
      </c>
      <c r="L198" s="7">
        <v>90</v>
      </c>
      <c r="M198" s="7">
        <v>100</v>
      </c>
      <c r="N198" s="7" t="s">
        <v>34</v>
      </c>
      <c r="O198" s="7" t="s">
        <v>35</v>
      </c>
      <c r="P198" s="10"/>
      <c r="Q198" s="10"/>
      <c r="R198" s="10"/>
      <c r="S198" s="10"/>
      <c r="T198" s="10"/>
      <c r="U198" s="10"/>
      <c r="V198" s="10"/>
      <c r="W198" s="10"/>
      <c r="X198" s="10"/>
      <c r="Y198" s="5">
        <f t="shared" si="24"/>
        <v>1</v>
      </c>
      <c r="Z198" s="5">
        <f t="shared" si="25"/>
        <v>0</v>
      </c>
      <c r="AA198" s="5">
        <f t="shared" si="26"/>
        <v>0</v>
      </c>
      <c r="AB198" s="5">
        <f t="shared" si="27"/>
        <v>0</v>
      </c>
      <c r="AC198" s="11">
        <f t="shared" si="28"/>
        <v>0</v>
      </c>
    </row>
    <row r="199" spans="1:29" x14ac:dyDescent="0.25">
      <c r="A199" s="6">
        <f t="shared" si="29"/>
        <v>197</v>
      </c>
      <c r="B199" s="7" t="s">
        <v>831</v>
      </c>
      <c r="C199" s="8" t="str">
        <f t="shared" si="23"/>
        <v>MIR</v>
      </c>
      <c r="D199" s="8" t="str">
        <f>IF(F199="","",INDEX([2]B!$I$2:$I$112,MATCH(F199,[2]B!$K$2:$K$112,0)))</f>
        <v>2. Desarrollo social</v>
      </c>
      <c r="E199" s="8" t="str">
        <f>IF(F199="","",INDEX([2]B!$J$2:$J$112,MATCH(F199,[2]B!$K$2:$K$112,0)))</f>
        <v>2.2. Vivienda y servicios a la comunidad</v>
      </c>
      <c r="F199" s="7" t="s">
        <v>832</v>
      </c>
      <c r="G199" s="7" t="s">
        <v>36</v>
      </c>
      <c r="H199" s="9" t="s">
        <v>837</v>
      </c>
      <c r="I199" s="7" t="s">
        <v>838</v>
      </c>
      <c r="J199" s="7" t="s">
        <v>839</v>
      </c>
      <c r="K199" s="7" t="s">
        <v>840</v>
      </c>
      <c r="L199" s="7">
        <v>48</v>
      </c>
      <c r="M199" s="7">
        <v>48</v>
      </c>
      <c r="N199" s="7" t="s">
        <v>34</v>
      </c>
      <c r="O199" s="7" t="s">
        <v>46</v>
      </c>
      <c r="P199" s="10"/>
      <c r="Q199" s="10"/>
      <c r="R199" s="10"/>
      <c r="S199" s="10"/>
      <c r="T199" s="10"/>
      <c r="U199" s="10"/>
      <c r="V199" s="10"/>
      <c r="W199" s="10"/>
      <c r="X199" s="10"/>
      <c r="Y199" s="5">
        <f t="shared" si="24"/>
        <v>0</v>
      </c>
      <c r="Z199" s="5">
        <f t="shared" si="25"/>
        <v>1</v>
      </c>
      <c r="AA199" s="5">
        <f t="shared" si="26"/>
        <v>0</v>
      </c>
      <c r="AB199" s="5">
        <f t="shared" si="27"/>
        <v>0</v>
      </c>
      <c r="AC199" s="11">
        <f t="shared" si="28"/>
        <v>0</v>
      </c>
    </row>
    <row r="200" spans="1:29" x14ac:dyDescent="0.25">
      <c r="A200" s="6">
        <f t="shared" si="29"/>
        <v>198</v>
      </c>
      <c r="B200" s="7" t="s">
        <v>831</v>
      </c>
      <c r="C200" s="8" t="str">
        <f t="shared" si="23"/>
        <v>MIR</v>
      </c>
      <c r="D200" s="8" t="str">
        <f>IF(F200="","",INDEX([2]B!$I$2:$I$112,MATCH(F200,[2]B!$K$2:$K$112,0)))</f>
        <v>2. Desarrollo social</v>
      </c>
      <c r="E200" s="8" t="str">
        <f>IF(F200="","",INDEX([2]B!$J$2:$J$112,MATCH(F200,[2]B!$K$2:$K$112,0)))</f>
        <v>2.2. Vivienda y servicios a la comunidad</v>
      </c>
      <c r="F200" s="7" t="s">
        <v>832</v>
      </c>
      <c r="G200" s="7" t="s">
        <v>26</v>
      </c>
      <c r="H200" s="9" t="s">
        <v>841</v>
      </c>
      <c r="I200" s="7" t="s">
        <v>842</v>
      </c>
      <c r="J200" s="7" t="s">
        <v>843</v>
      </c>
      <c r="K200" s="7" t="s">
        <v>844</v>
      </c>
      <c r="L200" s="7">
        <v>90</v>
      </c>
      <c r="M200" s="7">
        <v>100</v>
      </c>
      <c r="N200" s="7" t="s">
        <v>45</v>
      </c>
      <c r="O200" s="7" t="s">
        <v>46</v>
      </c>
      <c r="P200" s="10">
        <v>3889674.88</v>
      </c>
      <c r="Q200" s="10">
        <v>2294565.6800000002</v>
      </c>
      <c r="R200" s="10">
        <v>42490811.520000003</v>
      </c>
      <c r="S200" s="10"/>
      <c r="T200" s="10">
        <v>10100</v>
      </c>
      <c r="U200" s="10"/>
      <c r="V200" s="10"/>
      <c r="W200" s="10"/>
      <c r="X200" s="10"/>
      <c r="Y200" s="5">
        <f t="shared" si="24"/>
        <v>0</v>
      </c>
      <c r="Z200" s="5">
        <f t="shared" si="25"/>
        <v>0</v>
      </c>
      <c r="AA200" s="5">
        <f t="shared" si="26"/>
        <v>1</v>
      </c>
      <c r="AB200" s="5">
        <f t="shared" si="27"/>
        <v>0</v>
      </c>
      <c r="AC200" s="11">
        <f t="shared" si="28"/>
        <v>48685152.080000006</v>
      </c>
    </row>
    <row r="201" spans="1:29" x14ac:dyDescent="0.25">
      <c r="A201" s="6">
        <f t="shared" si="29"/>
        <v>199</v>
      </c>
      <c r="B201" s="7" t="s">
        <v>831</v>
      </c>
      <c r="C201" s="8" t="str">
        <f t="shared" si="23"/>
        <v>MIR</v>
      </c>
      <c r="D201" s="8" t="str">
        <f>IF(F201="","",INDEX([2]B!$I$2:$I$112,MATCH(F201,[2]B!$K$2:$K$112,0)))</f>
        <v>2. Desarrollo social</v>
      </c>
      <c r="E201" s="8" t="str">
        <f>IF(F201="","",INDEX([2]B!$J$2:$J$112,MATCH(F201,[2]B!$K$2:$K$112,0)))</f>
        <v>2.2. Vivienda y servicios a la comunidad</v>
      </c>
      <c r="F201" s="7" t="s">
        <v>832</v>
      </c>
      <c r="G201" s="7" t="s">
        <v>27</v>
      </c>
      <c r="H201" s="9" t="s">
        <v>845</v>
      </c>
      <c r="I201" s="7" t="s">
        <v>846</v>
      </c>
      <c r="J201" s="7" t="s">
        <v>847</v>
      </c>
      <c r="K201" s="7" t="s">
        <v>848</v>
      </c>
      <c r="L201" s="7">
        <v>90</v>
      </c>
      <c r="M201" s="7">
        <v>100</v>
      </c>
      <c r="N201" s="7" t="s">
        <v>45</v>
      </c>
      <c r="O201" s="7" t="s">
        <v>35</v>
      </c>
      <c r="P201" s="10"/>
      <c r="Q201" s="10"/>
      <c r="R201" s="10"/>
      <c r="S201" s="10"/>
      <c r="T201" s="10"/>
      <c r="U201" s="10"/>
      <c r="V201" s="10"/>
      <c r="W201" s="10"/>
      <c r="X201" s="10"/>
      <c r="Y201" s="5">
        <f t="shared" si="24"/>
        <v>0</v>
      </c>
      <c r="Z201" s="5">
        <f t="shared" si="25"/>
        <v>0</v>
      </c>
      <c r="AA201" s="5">
        <f t="shared" si="26"/>
        <v>0</v>
      </c>
      <c r="AB201" s="5">
        <f t="shared" si="27"/>
        <v>1</v>
      </c>
      <c r="AC201" s="11">
        <f t="shared" si="28"/>
        <v>0</v>
      </c>
    </row>
    <row r="202" spans="1:29" x14ac:dyDescent="0.25">
      <c r="A202" s="6">
        <f t="shared" si="29"/>
        <v>200</v>
      </c>
      <c r="B202" s="7" t="s">
        <v>831</v>
      </c>
      <c r="C202" s="8" t="str">
        <f t="shared" si="23"/>
        <v>MIR</v>
      </c>
      <c r="D202" s="8" t="str">
        <f>IF(F202="","",INDEX([2]B!$I$2:$I$112,MATCH(F202,[2]B!$K$2:$K$112,0)))</f>
        <v>2. Desarrollo social</v>
      </c>
      <c r="E202" s="8" t="str">
        <f>IF(F202="","",INDEX([2]B!$J$2:$J$112,MATCH(F202,[2]B!$K$2:$K$112,0)))</f>
        <v>2.2. Vivienda y servicios a la comunidad</v>
      </c>
      <c r="F202" s="7" t="s">
        <v>832</v>
      </c>
      <c r="G202" s="7" t="s">
        <v>27</v>
      </c>
      <c r="H202" s="9" t="s">
        <v>849</v>
      </c>
      <c r="I202" s="7" t="s">
        <v>850</v>
      </c>
      <c r="J202" s="7" t="s">
        <v>851</v>
      </c>
      <c r="K202" s="7" t="s">
        <v>852</v>
      </c>
      <c r="L202" s="7">
        <v>90</v>
      </c>
      <c r="M202" s="7">
        <v>100</v>
      </c>
      <c r="N202" s="7" t="s">
        <v>45</v>
      </c>
      <c r="O202" s="7" t="s">
        <v>35</v>
      </c>
      <c r="P202" s="10"/>
      <c r="Q202" s="10"/>
      <c r="R202" s="10"/>
      <c r="S202" s="10"/>
      <c r="T202" s="10"/>
      <c r="U202" s="10"/>
      <c r="V202" s="10"/>
      <c r="W202" s="10"/>
      <c r="X202" s="10"/>
      <c r="Y202" s="5">
        <f t="shared" si="24"/>
        <v>0</v>
      </c>
      <c r="Z202" s="5">
        <f t="shared" si="25"/>
        <v>0</v>
      </c>
      <c r="AA202" s="5">
        <f t="shared" si="26"/>
        <v>0</v>
      </c>
      <c r="AB202" s="5">
        <f t="shared" si="27"/>
        <v>1</v>
      </c>
      <c r="AC202" s="11">
        <f t="shared" si="28"/>
        <v>0</v>
      </c>
    </row>
    <row r="203" spans="1:29" x14ac:dyDescent="0.25">
      <c r="A203" s="6">
        <f t="shared" si="29"/>
        <v>201</v>
      </c>
      <c r="B203" s="7" t="s">
        <v>831</v>
      </c>
      <c r="C203" s="8" t="str">
        <f t="shared" si="23"/>
        <v>MIR</v>
      </c>
      <c r="D203" s="8" t="str">
        <f>IF(F203="","",INDEX([2]B!$I$2:$I$112,MATCH(F203,[2]B!$K$2:$K$112,0)))</f>
        <v>2. Desarrollo social</v>
      </c>
      <c r="E203" s="8" t="str">
        <f>IF(F203="","",INDEX([2]B!$J$2:$J$112,MATCH(F203,[2]B!$K$2:$K$112,0)))</f>
        <v>2.2. Vivienda y servicios a la comunidad</v>
      </c>
      <c r="F203" s="7" t="s">
        <v>832</v>
      </c>
      <c r="G203" s="7" t="s">
        <v>27</v>
      </c>
      <c r="H203" s="9" t="s">
        <v>853</v>
      </c>
      <c r="I203" s="7" t="s">
        <v>854</v>
      </c>
      <c r="J203" s="7" t="s">
        <v>855</v>
      </c>
      <c r="K203" s="7" t="s">
        <v>856</v>
      </c>
      <c r="L203" s="7">
        <v>90</v>
      </c>
      <c r="M203" s="7">
        <v>100</v>
      </c>
      <c r="N203" s="7" t="s">
        <v>45</v>
      </c>
      <c r="O203" s="7" t="s">
        <v>35</v>
      </c>
      <c r="P203" s="10"/>
      <c r="Q203" s="10"/>
      <c r="R203" s="10"/>
      <c r="S203" s="10"/>
      <c r="T203" s="10"/>
      <c r="U203" s="10"/>
      <c r="V203" s="10"/>
      <c r="W203" s="10"/>
      <c r="X203" s="10"/>
      <c r="Y203" s="5">
        <f t="shared" si="24"/>
        <v>0</v>
      </c>
      <c r="Z203" s="5">
        <f t="shared" si="25"/>
        <v>0</v>
      </c>
      <c r="AA203" s="5">
        <f t="shared" si="26"/>
        <v>0</v>
      </c>
      <c r="AB203" s="5">
        <f t="shared" si="27"/>
        <v>1</v>
      </c>
      <c r="AC203" s="11">
        <f t="shared" si="28"/>
        <v>0</v>
      </c>
    </row>
    <row r="204" spans="1:29" x14ac:dyDescent="0.25">
      <c r="A204" s="6">
        <f t="shared" si="29"/>
        <v>202</v>
      </c>
      <c r="B204" s="7" t="s">
        <v>857</v>
      </c>
      <c r="C204" s="8" t="str">
        <f t="shared" si="23"/>
        <v>MIR</v>
      </c>
      <c r="D204" s="8" t="str">
        <f>IF(F204="","",INDEX([2]B!$I$2:$I$112,MATCH(F204,[2]B!$K$2:$K$112,0)))</f>
        <v>2. Desarrollo social</v>
      </c>
      <c r="E204" s="8" t="str">
        <f>IF(F204="","",INDEX([2]B!$J$2:$J$112,MATCH(F204,[2]B!$K$2:$K$112,0)))</f>
        <v>2.2. Vivienda y servicios a la comunidad</v>
      </c>
      <c r="F204" s="7" t="s">
        <v>858</v>
      </c>
      <c r="G204" s="7" t="s">
        <v>24</v>
      </c>
      <c r="H204" s="9" t="s">
        <v>859</v>
      </c>
      <c r="I204" s="7" t="s">
        <v>860</v>
      </c>
      <c r="J204" s="7" t="s">
        <v>861</v>
      </c>
      <c r="K204" s="7" t="s">
        <v>862</v>
      </c>
      <c r="L204" s="7">
        <v>45</v>
      </c>
      <c r="M204" s="7">
        <v>45</v>
      </c>
      <c r="N204" s="7" t="s">
        <v>34</v>
      </c>
      <c r="O204" s="7" t="s">
        <v>46</v>
      </c>
      <c r="P204" s="10"/>
      <c r="Q204" s="10"/>
      <c r="R204" s="10"/>
      <c r="S204" s="10"/>
      <c r="T204" s="10"/>
      <c r="U204" s="10"/>
      <c r="V204" s="10"/>
      <c r="W204" s="10"/>
      <c r="X204" s="10"/>
      <c r="Y204" s="5">
        <f t="shared" si="24"/>
        <v>1</v>
      </c>
      <c r="Z204" s="5">
        <f t="shared" si="25"/>
        <v>0</v>
      </c>
      <c r="AA204" s="5">
        <f t="shared" si="26"/>
        <v>0</v>
      </c>
      <c r="AB204" s="5">
        <f t="shared" si="27"/>
        <v>0</v>
      </c>
      <c r="AC204" s="11">
        <f t="shared" si="28"/>
        <v>0</v>
      </c>
    </row>
    <row r="205" spans="1:29" x14ac:dyDescent="0.25">
      <c r="A205" s="6">
        <f t="shared" si="29"/>
        <v>203</v>
      </c>
      <c r="B205" s="7" t="s">
        <v>857</v>
      </c>
      <c r="C205" s="8" t="str">
        <f t="shared" si="23"/>
        <v>MIR</v>
      </c>
      <c r="D205" s="8" t="str">
        <f>IF(F205="","",INDEX([2]B!$I$2:$I$112,MATCH(F205,[2]B!$K$2:$K$112,0)))</f>
        <v>2. Desarrollo social</v>
      </c>
      <c r="E205" s="8" t="str">
        <f>IF(F205="","",INDEX([2]B!$J$2:$J$112,MATCH(F205,[2]B!$K$2:$K$112,0)))</f>
        <v>2.2. Vivienda y servicios a la comunidad</v>
      </c>
      <c r="F205" s="7" t="s">
        <v>858</v>
      </c>
      <c r="G205" s="7" t="s">
        <v>36</v>
      </c>
      <c r="H205" s="9" t="s">
        <v>863</v>
      </c>
      <c r="I205" s="7" t="s">
        <v>864</v>
      </c>
      <c r="J205" s="7" t="s">
        <v>865</v>
      </c>
      <c r="K205" s="7" t="s">
        <v>866</v>
      </c>
      <c r="L205" s="7">
        <v>89</v>
      </c>
      <c r="M205" s="7">
        <v>89</v>
      </c>
      <c r="N205" s="7" t="s">
        <v>34</v>
      </c>
      <c r="O205" s="7" t="s">
        <v>46</v>
      </c>
      <c r="P205" s="10"/>
      <c r="Q205" s="10"/>
      <c r="R205" s="10"/>
      <c r="S205" s="10"/>
      <c r="T205" s="10"/>
      <c r="U205" s="10"/>
      <c r="V205" s="10"/>
      <c r="W205" s="10"/>
      <c r="X205" s="10"/>
      <c r="Y205" s="5">
        <f t="shared" si="24"/>
        <v>0</v>
      </c>
      <c r="Z205" s="5">
        <f t="shared" si="25"/>
        <v>1</v>
      </c>
      <c r="AA205" s="5">
        <f t="shared" si="26"/>
        <v>0</v>
      </c>
      <c r="AB205" s="5">
        <f t="shared" si="27"/>
        <v>0</v>
      </c>
      <c r="AC205" s="11">
        <f t="shared" si="28"/>
        <v>0</v>
      </c>
    </row>
    <row r="206" spans="1:29" x14ac:dyDescent="0.25">
      <c r="A206" s="6">
        <f t="shared" si="29"/>
        <v>204</v>
      </c>
      <c r="B206" s="7" t="s">
        <v>857</v>
      </c>
      <c r="C206" s="8" t="str">
        <f t="shared" si="23"/>
        <v>MIR</v>
      </c>
      <c r="D206" s="8" t="str">
        <f>IF(F206="","",INDEX([2]B!$I$2:$I$112,MATCH(F206,[2]B!$K$2:$K$112,0)))</f>
        <v>2. Desarrollo social</v>
      </c>
      <c r="E206" s="8" t="str">
        <f>IF(F206="","",INDEX([2]B!$J$2:$J$112,MATCH(F206,[2]B!$K$2:$K$112,0)))</f>
        <v>2.2. Vivienda y servicios a la comunidad</v>
      </c>
      <c r="F206" s="7" t="s">
        <v>858</v>
      </c>
      <c r="G206" s="7" t="s">
        <v>26</v>
      </c>
      <c r="H206" s="9" t="s">
        <v>867</v>
      </c>
      <c r="I206" s="7" t="s">
        <v>868</v>
      </c>
      <c r="J206" s="7" t="s">
        <v>869</v>
      </c>
      <c r="K206" s="7" t="s">
        <v>870</v>
      </c>
      <c r="L206" s="7">
        <v>95</v>
      </c>
      <c r="M206" s="7">
        <v>95</v>
      </c>
      <c r="N206" s="7" t="s">
        <v>45</v>
      </c>
      <c r="O206" s="7" t="s">
        <v>46</v>
      </c>
      <c r="P206" s="10">
        <v>6416906.0800000001</v>
      </c>
      <c r="Q206" s="10">
        <v>4118614.56</v>
      </c>
      <c r="R206" s="10">
        <v>63447056.229999997</v>
      </c>
      <c r="S206" s="10">
        <v>822000</v>
      </c>
      <c r="T206" s="10">
        <v>38380</v>
      </c>
      <c r="U206" s="10"/>
      <c r="V206" s="10"/>
      <c r="W206" s="10"/>
      <c r="X206" s="10"/>
      <c r="Y206" s="5">
        <f t="shared" si="24"/>
        <v>0</v>
      </c>
      <c r="Z206" s="5">
        <f t="shared" si="25"/>
        <v>0</v>
      </c>
      <c r="AA206" s="5">
        <f t="shared" si="26"/>
        <v>1</v>
      </c>
      <c r="AB206" s="5">
        <f t="shared" si="27"/>
        <v>0</v>
      </c>
      <c r="AC206" s="11">
        <f t="shared" si="28"/>
        <v>74842956.870000005</v>
      </c>
    </row>
    <row r="207" spans="1:29" x14ac:dyDescent="0.25">
      <c r="A207" s="6">
        <f t="shared" si="29"/>
        <v>205</v>
      </c>
      <c r="B207" s="7" t="s">
        <v>857</v>
      </c>
      <c r="C207" s="8" t="str">
        <f t="shared" si="23"/>
        <v>MIR</v>
      </c>
      <c r="D207" s="8" t="str">
        <f>IF(F207="","",INDEX([2]B!$I$2:$I$112,MATCH(F207,[2]B!$K$2:$K$112,0)))</f>
        <v>2. Desarrollo social</v>
      </c>
      <c r="E207" s="8" t="str">
        <f>IF(F207="","",INDEX([2]B!$J$2:$J$112,MATCH(F207,[2]B!$K$2:$K$112,0)))</f>
        <v>2.2. Vivienda y servicios a la comunidad</v>
      </c>
      <c r="F207" s="7" t="s">
        <v>858</v>
      </c>
      <c r="G207" s="7" t="s">
        <v>27</v>
      </c>
      <c r="H207" s="9" t="s">
        <v>871</v>
      </c>
      <c r="I207" s="7" t="s">
        <v>872</v>
      </c>
      <c r="J207" s="7" t="s">
        <v>873</v>
      </c>
      <c r="K207" s="7" t="s">
        <v>874</v>
      </c>
      <c r="L207" s="7">
        <v>95</v>
      </c>
      <c r="M207" s="7">
        <v>100</v>
      </c>
      <c r="N207" s="7" t="s">
        <v>45</v>
      </c>
      <c r="O207" s="7" t="s">
        <v>35</v>
      </c>
      <c r="P207" s="10"/>
      <c r="Q207" s="10"/>
      <c r="R207" s="10"/>
      <c r="S207" s="10"/>
      <c r="T207" s="10"/>
      <c r="U207" s="10"/>
      <c r="V207" s="10"/>
      <c r="W207" s="10"/>
      <c r="X207" s="10"/>
      <c r="Y207" s="5">
        <f t="shared" si="24"/>
        <v>0</v>
      </c>
      <c r="Z207" s="5">
        <f t="shared" si="25"/>
        <v>0</v>
      </c>
      <c r="AA207" s="5">
        <f t="shared" si="26"/>
        <v>0</v>
      </c>
      <c r="AB207" s="5">
        <f t="shared" si="27"/>
        <v>1</v>
      </c>
      <c r="AC207" s="11">
        <f t="shared" si="28"/>
        <v>0</v>
      </c>
    </row>
    <row r="208" spans="1:29" x14ac:dyDescent="0.25">
      <c r="A208" s="6">
        <f t="shared" si="29"/>
        <v>206</v>
      </c>
      <c r="B208" s="7" t="s">
        <v>857</v>
      </c>
      <c r="C208" s="8" t="str">
        <f t="shared" si="23"/>
        <v>MIR</v>
      </c>
      <c r="D208" s="8" t="str">
        <f>IF(F208="","",INDEX([2]B!$I$2:$I$112,MATCH(F208,[2]B!$K$2:$K$112,0)))</f>
        <v>2. Desarrollo social</v>
      </c>
      <c r="E208" s="8" t="str">
        <f>IF(F208="","",INDEX([2]B!$J$2:$J$112,MATCH(F208,[2]B!$K$2:$K$112,0)))</f>
        <v>2.2. Vivienda y servicios a la comunidad</v>
      </c>
      <c r="F208" s="7" t="s">
        <v>858</v>
      </c>
      <c r="G208" s="7" t="s">
        <v>27</v>
      </c>
      <c r="H208" s="9" t="s">
        <v>875</v>
      </c>
      <c r="I208" s="7" t="s">
        <v>876</v>
      </c>
      <c r="J208" s="7" t="s">
        <v>877</v>
      </c>
      <c r="K208" s="7" t="s">
        <v>878</v>
      </c>
      <c r="L208" s="7">
        <v>95</v>
      </c>
      <c r="M208" s="7">
        <v>100</v>
      </c>
      <c r="N208" s="7" t="s">
        <v>45</v>
      </c>
      <c r="O208" s="7" t="s">
        <v>35</v>
      </c>
      <c r="P208" s="10"/>
      <c r="Q208" s="10"/>
      <c r="R208" s="10"/>
      <c r="S208" s="10"/>
      <c r="T208" s="10"/>
      <c r="U208" s="10"/>
      <c r="V208" s="10"/>
      <c r="W208" s="10"/>
      <c r="X208" s="10"/>
      <c r="Y208" s="5">
        <f t="shared" si="24"/>
        <v>0</v>
      </c>
      <c r="Z208" s="5">
        <f t="shared" si="25"/>
        <v>0</v>
      </c>
      <c r="AA208" s="5">
        <f t="shared" si="26"/>
        <v>0</v>
      </c>
      <c r="AB208" s="5">
        <f t="shared" si="27"/>
        <v>1</v>
      </c>
      <c r="AC208" s="11">
        <f t="shared" si="28"/>
        <v>0</v>
      </c>
    </row>
    <row r="209" spans="1:29" x14ac:dyDescent="0.25">
      <c r="A209" s="6">
        <f t="shared" si="29"/>
        <v>207</v>
      </c>
      <c r="B209" s="7" t="s">
        <v>857</v>
      </c>
      <c r="C209" s="8" t="str">
        <f t="shared" si="23"/>
        <v>MIR</v>
      </c>
      <c r="D209" s="8" t="str">
        <f>IF(F209="","",INDEX([2]B!$I$2:$I$112,MATCH(F209,[2]B!$K$2:$K$112,0)))</f>
        <v>2. Desarrollo social</v>
      </c>
      <c r="E209" s="8" t="str">
        <f>IF(F209="","",INDEX([2]B!$J$2:$J$112,MATCH(F209,[2]B!$K$2:$K$112,0)))</f>
        <v>2.2. Vivienda y servicios a la comunidad</v>
      </c>
      <c r="F209" s="7" t="s">
        <v>858</v>
      </c>
      <c r="G209" s="7" t="s">
        <v>26</v>
      </c>
      <c r="H209" s="9" t="s">
        <v>879</v>
      </c>
      <c r="I209" s="7" t="s">
        <v>880</v>
      </c>
      <c r="J209" s="7" t="s">
        <v>881</v>
      </c>
      <c r="K209" s="7" t="s">
        <v>882</v>
      </c>
      <c r="L209" s="7">
        <v>95</v>
      </c>
      <c r="M209" s="7">
        <v>95</v>
      </c>
      <c r="N209" s="7" t="s">
        <v>45</v>
      </c>
      <c r="O209" s="7" t="s">
        <v>46</v>
      </c>
      <c r="P209" s="10">
        <v>10453182.48</v>
      </c>
      <c r="Q209" s="10">
        <v>1560051.64</v>
      </c>
      <c r="R209" s="10">
        <v>960993</v>
      </c>
      <c r="S209" s="10"/>
      <c r="T209" s="10">
        <v>202000</v>
      </c>
      <c r="U209" s="10"/>
      <c r="V209" s="10"/>
      <c r="W209" s="10"/>
      <c r="X209" s="10"/>
      <c r="Y209" s="5">
        <f t="shared" si="24"/>
        <v>0</v>
      </c>
      <c r="Z209" s="5">
        <f t="shared" si="25"/>
        <v>0</v>
      </c>
      <c r="AA209" s="5">
        <f t="shared" si="26"/>
        <v>1</v>
      </c>
      <c r="AB209" s="5">
        <f t="shared" si="27"/>
        <v>0</v>
      </c>
      <c r="AC209" s="11">
        <f t="shared" si="28"/>
        <v>13176227.120000001</v>
      </c>
    </row>
    <row r="210" spans="1:29" x14ac:dyDescent="0.25">
      <c r="A210" s="6">
        <f t="shared" si="29"/>
        <v>208</v>
      </c>
      <c r="B210" s="7" t="s">
        <v>857</v>
      </c>
      <c r="C210" s="8" t="str">
        <f t="shared" si="23"/>
        <v>MIR</v>
      </c>
      <c r="D210" s="8" t="str">
        <f>IF(F210="","",INDEX([2]B!$I$2:$I$112,MATCH(F210,[2]B!$K$2:$K$112,0)))</f>
        <v>2. Desarrollo social</v>
      </c>
      <c r="E210" s="8" t="str">
        <f>IF(F210="","",INDEX([2]B!$J$2:$J$112,MATCH(F210,[2]B!$K$2:$K$112,0)))</f>
        <v>2.2. Vivienda y servicios a la comunidad</v>
      </c>
      <c r="F210" s="7" t="s">
        <v>858</v>
      </c>
      <c r="G210" s="7" t="s">
        <v>27</v>
      </c>
      <c r="H210" s="9" t="s">
        <v>883</v>
      </c>
      <c r="I210" s="7" t="s">
        <v>884</v>
      </c>
      <c r="J210" s="7" t="s">
        <v>885</v>
      </c>
      <c r="K210" s="7" t="s">
        <v>886</v>
      </c>
      <c r="L210" s="7">
        <v>95</v>
      </c>
      <c r="M210" s="7">
        <v>100</v>
      </c>
      <c r="N210" s="7" t="s">
        <v>45</v>
      </c>
      <c r="O210" s="7" t="s">
        <v>35</v>
      </c>
      <c r="P210" s="10"/>
      <c r="Q210" s="10"/>
      <c r="R210" s="10"/>
      <c r="S210" s="10"/>
      <c r="T210" s="10"/>
      <c r="U210" s="10"/>
      <c r="V210" s="10"/>
      <c r="W210" s="10"/>
      <c r="X210" s="10"/>
      <c r="Y210" s="5">
        <f t="shared" si="24"/>
        <v>0</v>
      </c>
      <c r="Z210" s="5">
        <f t="shared" si="25"/>
        <v>0</v>
      </c>
      <c r="AA210" s="5">
        <f t="shared" si="26"/>
        <v>0</v>
      </c>
      <c r="AB210" s="5">
        <f t="shared" si="27"/>
        <v>1</v>
      </c>
      <c r="AC210" s="11">
        <f t="shared" si="28"/>
        <v>0</v>
      </c>
    </row>
    <row r="211" spans="1:29" x14ac:dyDescent="0.25">
      <c r="A211" s="6">
        <f t="shared" si="29"/>
        <v>209</v>
      </c>
      <c r="B211" s="7" t="s">
        <v>857</v>
      </c>
      <c r="C211" s="8" t="str">
        <f t="shared" si="23"/>
        <v>MIR</v>
      </c>
      <c r="D211" s="8" t="str">
        <f>IF(F211="","",INDEX([2]B!$I$2:$I$112,MATCH(F211,[2]B!$K$2:$K$112,0)))</f>
        <v>2. Desarrollo social</v>
      </c>
      <c r="E211" s="8" t="str">
        <f>IF(F211="","",INDEX([2]B!$J$2:$J$112,MATCH(F211,[2]B!$K$2:$K$112,0)))</f>
        <v>2.2. Vivienda y servicios a la comunidad</v>
      </c>
      <c r="F211" s="7" t="s">
        <v>858</v>
      </c>
      <c r="G211" s="7" t="s">
        <v>27</v>
      </c>
      <c r="H211" s="9" t="s">
        <v>887</v>
      </c>
      <c r="I211" s="7" t="s">
        <v>888</v>
      </c>
      <c r="J211" s="7" t="s">
        <v>889</v>
      </c>
      <c r="K211" s="7" t="s">
        <v>890</v>
      </c>
      <c r="L211" s="7">
        <v>95</v>
      </c>
      <c r="M211" s="7">
        <v>100</v>
      </c>
      <c r="N211" s="7" t="s">
        <v>45</v>
      </c>
      <c r="O211" s="7" t="s">
        <v>35</v>
      </c>
      <c r="P211" s="10"/>
      <c r="Q211" s="10"/>
      <c r="R211" s="10"/>
      <c r="S211" s="10"/>
      <c r="T211" s="10"/>
      <c r="U211" s="10"/>
      <c r="V211" s="10"/>
      <c r="W211" s="10"/>
      <c r="X211" s="10"/>
      <c r="Y211" s="5">
        <f t="shared" si="24"/>
        <v>0</v>
      </c>
      <c r="Z211" s="5">
        <f t="shared" si="25"/>
        <v>0</v>
      </c>
      <c r="AA211" s="5">
        <f t="shared" si="26"/>
        <v>0</v>
      </c>
      <c r="AB211" s="5">
        <f t="shared" si="27"/>
        <v>1</v>
      </c>
      <c r="AC211" s="11">
        <f t="shared" si="28"/>
        <v>0</v>
      </c>
    </row>
    <row r="212" spans="1:29" x14ac:dyDescent="0.25">
      <c r="A212" s="6">
        <f t="shared" si="29"/>
        <v>210</v>
      </c>
      <c r="B212" s="7" t="s">
        <v>857</v>
      </c>
      <c r="C212" s="8" t="str">
        <f t="shared" si="23"/>
        <v>MIR</v>
      </c>
      <c r="D212" s="8" t="str">
        <f>IF(F212="","",INDEX([2]B!$I$2:$I$112,MATCH(F212,[2]B!$K$2:$K$112,0)))</f>
        <v>2. Desarrollo social</v>
      </c>
      <c r="E212" s="8" t="str">
        <f>IF(F212="","",INDEX([2]B!$J$2:$J$112,MATCH(F212,[2]B!$K$2:$K$112,0)))</f>
        <v>2.2. Vivienda y servicios a la comunidad</v>
      </c>
      <c r="F212" s="7" t="s">
        <v>858</v>
      </c>
      <c r="G212" s="7" t="s">
        <v>27</v>
      </c>
      <c r="H212" s="9" t="s">
        <v>891</v>
      </c>
      <c r="I212" s="7" t="s">
        <v>892</v>
      </c>
      <c r="J212" s="7" t="s">
        <v>893</v>
      </c>
      <c r="K212" s="7" t="s">
        <v>894</v>
      </c>
      <c r="L212" s="7">
        <v>95</v>
      </c>
      <c r="M212" s="7">
        <v>100</v>
      </c>
      <c r="N212" s="7" t="s">
        <v>45</v>
      </c>
      <c r="O212" s="7" t="s">
        <v>35</v>
      </c>
      <c r="P212" s="10"/>
      <c r="Q212" s="10"/>
      <c r="R212" s="10"/>
      <c r="S212" s="10"/>
      <c r="T212" s="10"/>
      <c r="U212" s="10"/>
      <c r="V212" s="10"/>
      <c r="W212" s="10"/>
      <c r="X212" s="10"/>
      <c r="Y212" s="5">
        <f t="shared" si="24"/>
        <v>0</v>
      </c>
      <c r="Z212" s="5">
        <f t="shared" si="25"/>
        <v>0</v>
      </c>
      <c r="AA212" s="5">
        <f t="shared" si="26"/>
        <v>0</v>
      </c>
      <c r="AB212" s="5">
        <f t="shared" si="27"/>
        <v>1</v>
      </c>
      <c r="AC212" s="11">
        <f t="shared" si="28"/>
        <v>0</v>
      </c>
    </row>
    <row r="213" spans="1:29" x14ac:dyDescent="0.25">
      <c r="A213" s="6">
        <f t="shared" si="29"/>
        <v>211</v>
      </c>
      <c r="B213" s="7" t="s">
        <v>857</v>
      </c>
      <c r="C213" s="8" t="str">
        <f t="shared" si="23"/>
        <v>MIR</v>
      </c>
      <c r="D213" s="8" t="str">
        <f>IF(F213="","",INDEX([2]B!$I$2:$I$112,MATCH(F213,[2]B!$K$2:$K$112,0)))</f>
        <v>2. Desarrollo social</v>
      </c>
      <c r="E213" s="8" t="str">
        <f>IF(F213="","",INDEX([2]B!$J$2:$J$112,MATCH(F213,[2]B!$K$2:$K$112,0)))</f>
        <v>2.2. Vivienda y servicios a la comunidad</v>
      </c>
      <c r="F213" s="7" t="s">
        <v>858</v>
      </c>
      <c r="G213" s="7" t="s">
        <v>27</v>
      </c>
      <c r="H213" s="9" t="s">
        <v>895</v>
      </c>
      <c r="I213" s="7" t="s">
        <v>896</v>
      </c>
      <c r="J213" s="7" t="s">
        <v>897</v>
      </c>
      <c r="K213" s="7" t="s">
        <v>898</v>
      </c>
      <c r="L213" s="7">
        <v>95</v>
      </c>
      <c r="M213" s="7">
        <v>100</v>
      </c>
      <c r="N213" s="7" t="s">
        <v>45</v>
      </c>
      <c r="O213" s="7" t="s">
        <v>35</v>
      </c>
      <c r="P213" s="10"/>
      <c r="Q213" s="10"/>
      <c r="R213" s="10"/>
      <c r="S213" s="10"/>
      <c r="T213" s="10"/>
      <c r="U213" s="10"/>
      <c r="V213" s="10"/>
      <c r="W213" s="10"/>
      <c r="X213" s="10"/>
      <c r="Y213" s="5">
        <f t="shared" si="24"/>
        <v>0</v>
      </c>
      <c r="Z213" s="5">
        <f t="shared" si="25"/>
        <v>0</v>
      </c>
      <c r="AA213" s="5">
        <f t="shared" si="26"/>
        <v>0</v>
      </c>
      <c r="AB213" s="5">
        <f t="shared" si="27"/>
        <v>1</v>
      </c>
      <c r="AC213" s="11">
        <f t="shared" si="28"/>
        <v>0</v>
      </c>
    </row>
    <row r="214" spans="1:29" x14ac:dyDescent="0.25">
      <c r="A214" s="6">
        <f t="shared" si="29"/>
        <v>212</v>
      </c>
      <c r="B214" s="7" t="s">
        <v>857</v>
      </c>
      <c r="C214" s="8" t="str">
        <f t="shared" si="23"/>
        <v>MIR</v>
      </c>
      <c r="D214" s="8" t="str">
        <f>IF(F214="","",INDEX([2]B!$I$2:$I$112,MATCH(F214,[2]B!$K$2:$K$112,0)))</f>
        <v>2. Desarrollo social</v>
      </c>
      <c r="E214" s="8" t="str">
        <f>IF(F214="","",INDEX([2]B!$J$2:$J$112,MATCH(F214,[2]B!$K$2:$K$112,0)))</f>
        <v>2.2. Vivienda y servicios a la comunidad</v>
      </c>
      <c r="F214" s="7" t="s">
        <v>858</v>
      </c>
      <c r="G214" s="7" t="s">
        <v>26</v>
      </c>
      <c r="H214" s="9" t="s">
        <v>899</v>
      </c>
      <c r="I214" s="7" t="s">
        <v>900</v>
      </c>
      <c r="J214" s="7" t="s">
        <v>901</v>
      </c>
      <c r="K214" s="7" t="s">
        <v>902</v>
      </c>
      <c r="L214" s="7">
        <v>79</v>
      </c>
      <c r="M214" s="7">
        <v>79</v>
      </c>
      <c r="N214" s="7" t="s">
        <v>45</v>
      </c>
      <c r="O214" s="7" t="s">
        <v>46</v>
      </c>
      <c r="P214" s="10">
        <v>12861871.359999999</v>
      </c>
      <c r="Q214" s="10">
        <v>4428170</v>
      </c>
      <c r="R214" s="10">
        <v>260260</v>
      </c>
      <c r="S214" s="10"/>
      <c r="T214" s="10">
        <v>505000</v>
      </c>
      <c r="U214" s="10"/>
      <c r="V214" s="10"/>
      <c r="W214" s="10"/>
      <c r="X214" s="10"/>
      <c r="Y214" s="5">
        <f t="shared" si="24"/>
        <v>0</v>
      </c>
      <c r="Z214" s="5">
        <f t="shared" si="25"/>
        <v>0</v>
      </c>
      <c r="AA214" s="5">
        <f t="shared" si="26"/>
        <v>1</v>
      </c>
      <c r="AB214" s="5">
        <f t="shared" si="27"/>
        <v>0</v>
      </c>
      <c r="AC214" s="11">
        <f t="shared" si="28"/>
        <v>18055301.359999999</v>
      </c>
    </row>
    <row r="215" spans="1:29" x14ac:dyDescent="0.25">
      <c r="A215" s="6">
        <f t="shared" si="29"/>
        <v>213</v>
      </c>
      <c r="B215" s="7" t="s">
        <v>857</v>
      </c>
      <c r="C215" s="8" t="str">
        <f t="shared" si="23"/>
        <v>MIR</v>
      </c>
      <c r="D215" s="8" t="str">
        <f>IF(F215="","",INDEX([2]B!$I$2:$I$112,MATCH(F215,[2]B!$K$2:$K$112,0)))</f>
        <v>2. Desarrollo social</v>
      </c>
      <c r="E215" s="8" t="str">
        <f>IF(F215="","",INDEX([2]B!$J$2:$J$112,MATCH(F215,[2]B!$K$2:$K$112,0)))</f>
        <v>2.2. Vivienda y servicios a la comunidad</v>
      </c>
      <c r="F215" s="7" t="s">
        <v>858</v>
      </c>
      <c r="G215" s="7" t="s">
        <v>27</v>
      </c>
      <c r="H215" s="9" t="s">
        <v>903</v>
      </c>
      <c r="I215" s="7" t="s">
        <v>904</v>
      </c>
      <c r="J215" s="7" t="s">
        <v>905</v>
      </c>
      <c r="K215" s="7" t="s">
        <v>906</v>
      </c>
      <c r="L215" s="7">
        <v>75</v>
      </c>
      <c r="M215" s="7">
        <v>100</v>
      </c>
      <c r="N215" s="7" t="s">
        <v>45</v>
      </c>
      <c r="O215" s="7" t="s">
        <v>35</v>
      </c>
      <c r="P215" s="10"/>
      <c r="Q215" s="10"/>
      <c r="R215" s="10"/>
      <c r="S215" s="10"/>
      <c r="T215" s="10"/>
      <c r="U215" s="10"/>
      <c r="V215" s="10"/>
      <c r="W215" s="10"/>
      <c r="X215" s="10"/>
      <c r="Y215" s="5">
        <f t="shared" si="24"/>
        <v>0</v>
      </c>
      <c r="Z215" s="5">
        <f t="shared" si="25"/>
        <v>0</v>
      </c>
      <c r="AA215" s="5">
        <f t="shared" si="26"/>
        <v>0</v>
      </c>
      <c r="AB215" s="5">
        <f t="shared" si="27"/>
        <v>1</v>
      </c>
      <c r="AC215" s="11">
        <f t="shared" si="28"/>
        <v>0</v>
      </c>
    </row>
    <row r="216" spans="1:29" x14ac:dyDescent="0.25">
      <c r="A216" s="6">
        <f t="shared" si="29"/>
        <v>214</v>
      </c>
      <c r="B216" s="7" t="s">
        <v>857</v>
      </c>
      <c r="C216" s="8" t="str">
        <f t="shared" si="23"/>
        <v>MIR</v>
      </c>
      <c r="D216" s="8" t="str">
        <f>IF(F216="","",INDEX([2]B!$I$2:$I$112,MATCH(F216,[2]B!$K$2:$K$112,0)))</f>
        <v>2. Desarrollo social</v>
      </c>
      <c r="E216" s="8" t="str">
        <f>IF(F216="","",INDEX([2]B!$J$2:$J$112,MATCH(F216,[2]B!$K$2:$K$112,0)))</f>
        <v>2.2. Vivienda y servicios a la comunidad</v>
      </c>
      <c r="F216" s="7" t="s">
        <v>858</v>
      </c>
      <c r="G216" s="7" t="s">
        <v>27</v>
      </c>
      <c r="H216" s="9" t="s">
        <v>907</v>
      </c>
      <c r="I216" s="7" t="s">
        <v>908</v>
      </c>
      <c r="J216" s="7" t="s">
        <v>909</v>
      </c>
      <c r="K216" s="7" t="s">
        <v>910</v>
      </c>
      <c r="L216" s="7">
        <v>75</v>
      </c>
      <c r="M216" s="7">
        <v>100</v>
      </c>
      <c r="N216" s="7" t="s">
        <v>45</v>
      </c>
      <c r="O216" s="7" t="s">
        <v>35</v>
      </c>
      <c r="P216" s="10"/>
      <c r="Q216" s="10"/>
      <c r="R216" s="10"/>
      <c r="S216" s="10"/>
      <c r="T216" s="10"/>
      <c r="U216" s="10"/>
      <c r="V216" s="10"/>
      <c r="W216" s="10"/>
      <c r="X216" s="10"/>
      <c r="Y216" s="5">
        <f t="shared" si="24"/>
        <v>0</v>
      </c>
      <c r="Z216" s="5">
        <f t="shared" si="25"/>
        <v>0</v>
      </c>
      <c r="AA216" s="5">
        <f t="shared" si="26"/>
        <v>0</v>
      </c>
      <c r="AB216" s="5">
        <f t="shared" si="27"/>
        <v>1</v>
      </c>
      <c r="AC216" s="11">
        <f t="shared" si="28"/>
        <v>0</v>
      </c>
    </row>
    <row r="217" spans="1:29" x14ac:dyDescent="0.25">
      <c r="A217" s="6">
        <f t="shared" si="29"/>
        <v>215</v>
      </c>
      <c r="B217" s="7" t="s">
        <v>857</v>
      </c>
      <c r="C217" s="8" t="str">
        <f t="shared" si="23"/>
        <v>MIR</v>
      </c>
      <c r="D217" s="8" t="str">
        <f>IF(F217="","",INDEX([2]B!$I$2:$I$112,MATCH(F217,[2]B!$K$2:$K$112,0)))</f>
        <v>2. Desarrollo social</v>
      </c>
      <c r="E217" s="8" t="str">
        <f>IF(F217="","",INDEX([2]B!$J$2:$J$112,MATCH(F217,[2]B!$K$2:$K$112,0)))</f>
        <v>2.2. Vivienda y servicios a la comunidad</v>
      </c>
      <c r="F217" s="7" t="s">
        <v>858</v>
      </c>
      <c r="G217" s="7" t="s">
        <v>27</v>
      </c>
      <c r="H217" s="9" t="s">
        <v>911</v>
      </c>
      <c r="I217" s="7" t="s">
        <v>912</v>
      </c>
      <c r="J217" s="7" t="s">
        <v>913</v>
      </c>
      <c r="K217" s="7" t="s">
        <v>914</v>
      </c>
      <c r="L217" s="7">
        <v>90</v>
      </c>
      <c r="M217" s="7">
        <v>100</v>
      </c>
      <c r="N217" s="7" t="s">
        <v>45</v>
      </c>
      <c r="O217" s="7" t="s">
        <v>35</v>
      </c>
      <c r="P217" s="10"/>
      <c r="Q217" s="10"/>
      <c r="R217" s="10"/>
      <c r="S217" s="10"/>
      <c r="T217" s="10"/>
      <c r="U217" s="10"/>
      <c r="V217" s="10"/>
      <c r="W217" s="10"/>
      <c r="X217" s="10"/>
      <c r="Y217" s="5">
        <f t="shared" si="24"/>
        <v>0</v>
      </c>
      <c r="Z217" s="5">
        <f t="shared" si="25"/>
        <v>0</v>
      </c>
      <c r="AA217" s="5">
        <f t="shared" si="26"/>
        <v>0</v>
      </c>
      <c r="AB217" s="5">
        <f t="shared" si="27"/>
        <v>1</v>
      </c>
      <c r="AC217" s="11">
        <f t="shared" si="28"/>
        <v>0</v>
      </c>
    </row>
    <row r="218" spans="1:29" x14ac:dyDescent="0.25">
      <c r="A218" s="6">
        <f t="shared" si="29"/>
        <v>216</v>
      </c>
      <c r="B218" s="7" t="s">
        <v>857</v>
      </c>
      <c r="C218" s="8" t="str">
        <f t="shared" si="23"/>
        <v>MIR</v>
      </c>
      <c r="D218" s="8" t="str">
        <f>IF(F218="","",INDEX([2]B!$I$2:$I$112,MATCH(F218,[2]B!$K$2:$K$112,0)))</f>
        <v>2. Desarrollo social</v>
      </c>
      <c r="E218" s="8" t="str">
        <f>IF(F218="","",INDEX([2]B!$J$2:$J$112,MATCH(F218,[2]B!$K$2:$K$112,0)))</f>
        <v>2.2. Vivienda y servicios a la comunidad</v>
      </c>
      <c r="F218" s="7" t="s">
        <v>858</v>
      </c>
      <c r="G218" s="7" t="s">
        <v>27</v>
      </c>
      <c r="H218" s="9" t="s">
        <v>915</v>
      </c>
      <c r="I218" s="7" t="s">
        <v>916</v>
      </c>
      <c r="J218" s="7" t="s">
        <v>917</v>
      </c>
      <c r="K218" s="7" t="s">
        <v>918</v>
      </c>
      <c r="L218" s="7">
        <v>75</v>
      </c>
      <c r="M218" s="7">
        <v>100</v>
      </c>
      <c r="N218" s="7" t="s">
        <v>45</v>
      </c>
      <c r="O218" s="7" t="s">
        <v>35</v>
      </c>
      <c r="P218" s="10"/>
      <c r="Q218" s="10"/>
      <c r="R218" s="10"/>
      <c r="S218" s="10"/>
      <c r="T218" s="10"/>
      <c r="U218" s="10"/>
      <c r="V218" s="10"/>
      <c r="W218" s="10"/>
      <c r="X218" s="10"/>
      <c r="Y218" s="5">
        <f t="shared" si="24"/>
        <v>0</v>
      </c>
      <c r="Z218" s="5">
        <f t="shared" si="25"/>
        <v>0</v>
      </c>
      <c r="AA218" s="5">
        <f t="shared" si="26"/>
        <v>0</v>
      </c>
      <c r="AB218" s="5">
        <f t="shared" si="27"/>
        <v>1</v>
      </c>
      <c r="AC218" s="11">
        <f t="shared" si="28"/>
        <v>0</v>
      </c>
    </row>
    <row r="219" spans="1:29" x14ac:dyDescent="0.25">
      <c r="A219" s="6">
        <f t="shared" si="29"/>
        <v>217</v>
      </c>
      <c r="B219" s="7" t="s">
        <v>857</v>
      </c>
      <c r="C219" s="8" t="str">
        <f t="shared" si="23"/>
        <v>MIR</v>
      </c>
      <c r="D219" s="8" t="str">
        <f>IF(F219="","",INDEX([2]B!$I$2:$I$112,MATCH(F219,[2]B!$K$2:$K$112,0)))</f>
        <v>2. Desarrollo social</v>
      </c>
      <c r="E219" s="8" t="str">
        <f>IF(F219="","",INDEX([2]B!$J$2:$J$112,MATCH(F219,[2]B!$K$2:$K$112,0)))</f>
        <v>2.2. Vivienda y servicios a la comunidad</v>
      </c>
      <c r="F219" s="7" t="s">
        <v>858</v>
      </c>
      <c r="G219" s="7" t="s">
        <v>27</v>
      </c>
      <c r="H219" s="9" t="s">
        <v>919</v>
      </c>
      <c r="I219" s="7" t="s">
        <v>920</v>
      </c>
      <c r="J219" s="7" t="s">
        <v>921</v>
      </c>
      <c r="K219" s="7" t="s">
        <v>922</v>
      </c>
      <c r="L219" s="7">
        <v>80</v>
      </c>
      <c r="M219" s="7">
        <v>100</v>
      </c>
      <c r="N219" s="7" t="s">
        <v>45</v>
      </c>
      <c r="O219" s="7" t="s">
        <v>35</v>
      </c>
      <c r="P219" s="10"/>
      <c r="Q219" s="10"/>
      <c r="R219" s="10"/>
      <c r="S219" s="10"/>
      <c r="T219" s="10"/>
      <c r="U219" s="10"/>
      <c r="V219" s="10"/>
      <c r="W219" s="10"/>
      <c r="X219" s="10"/>
      <c r="Y219" s="5">
        <f t="shared" si="24"/>
        <v>0</v>
      </c>
      <c r="Z219" s="5">
        <f t="shared" si="25"/>
        <v>0</v>
      </c>
      <c r="AA219" s="5">
        <f t="shared" si="26"/>
        <v>0</v>
      </c>
      <c r="AB219" s="5">
        <f t="shared" si="27"/>
        <v>1</v>
      </c>
      <c r="AC219" s="11">
        <f t="shared" si="28"/>
        <v>0</v>
      </c>
    </row>
    <row r="220" spans="1:29" x14ac:dyDescent="0.25">
      <c r="A220" s="6">
        <f t="shared" si="29"/>
        <v>218</v>
      </c>
      <c r="B220" s="7" t="s">
        <v>923</v>
      </c>
      <c r="C220" s="8" t="str">
        <f t="shared" si="23"/>
        <v>INDICADOR DE GESTIÓN</v>
      </c>
      <c r="D220" s="8" t="str">
        <f>IF(F220="","",INDEX([2]B!$I$2:$I$112,MATCH(F220,[2]B!$K$2:$K$112,0)))</f>
        <v>1. Gobierno</v>
      </c>
      <c r="E220" s="8" t="str">
        <f>IF(F220="","",INDEX([2]B!$J$2:$J$112,MATCH(F220,[2]B!$K$2:$K$112,0)))</f>
        <v>1.3. Coordinación política de gobierno</v>
      </c>
      <c r="F220" s="7" t="s">
        <v>263</v>
      </c>
      <c r="G220" s="7" t="s">
        <v>264</v>
      </c>
      <c r="H220" s="9" t="s">
        <v>924</v>
      </c>
      <c r="I220" s="7" t="s">
        <v>925</v>
      </c>
      <c r="J220" s="7" t="s">
        <v>926</v>
      </c>
      <c r="K220" s="7" t="s">
        <v>927</v>
      </c>
      <c r="L220" s="7">
        <v>95</v>
      </c>
      <c r="M220" s="7">
        <v>100</v>
      </c>
      <c r="N220" s="7" t="s">
        <v>45</v>
      </c>
      <c r="O220" s="7" t="s">
        <v>35</v>
      </c>
      <c r="P220" s="10">
        <v>4587287.12</v>
      </c>
      <c r="Q220" s="10">
        <v>170500</v>
      </c>
      <c r="R220" s="10">
        <v>1460614.88</v>
      </c>
      <c r="S220" s="10"/>
      <c r="T220" s="10"/>
      <c r="U220" s="10"/>
      <c r="V220" s="10"/>
      <c r="W220" s="10"/>
      <c r="X220" s="10"/>
      <c r="Y220" s="5">
        <f t="shared" si="24"/>
        <v>0</v>
      </c>
      <c r="Z220" s="5">
        <f t="shared" si="25"/>
        <v>0</v>
      </c>
      <c r="AA220" s="5">
        <f t="shared" si="26"/>
        <v>0</v>
      </c>
      <c r="AB220" s="5">
        <f t="shared" si="27"/>
        <v>0</v>
      </c>
      <c r="AC220" s="11">
        <f t="shared" si="28"/>
        <v>6218402</v>
      </c>
    </row>
    <row r="221" spans="1:29" x14ac:dyDescent="0.25">
      <c r="A221" s="6">
        <f t="shared" si="29"/>
        <v>219</v>
      </c>
      <c r="B221" s="7" t="s">
        <v>928</v>
      </c>
      <c r="C221" s="8" t="str">
        <f t="shared" si="23"/>
        <v>MIR</v>
      </c>
      <c r="D221" s="8" t="str">
        <f>IF(F221="","",INDEX([2]B!$I$2:$I$112,MATCH(F221,[2]B!$K$2:$K$112,0)))</f>
        <v>2. Desarrollo social</v>
      </c>
      <c r="E221" s="8" t="str">
        <f>IF(F221="","",INDEX([2]B!$J$2:$J$112,MATCH(F221,[2]B!$K$2:$K$112,0)))</f>
        <v>2.2. Vivienda y servicios a la comunidad</v>
      </c>
      <c r="F221" s="7" t="s">
        <v>697</v>
      </c>
      <c r="G221" s="7" t="s">
        <v>24</v>
      </c>
      <c r="H221" s="9" t="s">
        <v>929</v>
      </c>
      <c r="I221" s="7" t="s">
        <v>930</v>
      </c>
      <c r="J221" s="7" t="s">
        <v>931</v>
      </c>
      <c r="K221" s="7" t="s">
        <v>932</v>
      </c>
      <c r="L221" s="7">
        <v>10000</v>
      </c>
      <c r="M221" s="7">
        <v>10000</v>
      </c>
      <c r="N221" s="7" t="s">
        <v>34</v>
      </c>
      <c r="O221" s="7" t="s">
        <v>35</v>
      </c>
      <c r="P221" s="10"/>
      <c r="Q221" s="10"/>
      <c r="R221" s="10"/>
      <c r="S221" s="10"/>
      <c r="T221" s="10"/>
      <c r="U221" s="10"/>
      <c r="V221" s="10"/>
      <c r="W221" s="10"/>
      <c r="X221" s="10"/>
      <c r="Y221" s="5">
        <f t="shared" si="24"/>
        <v>1</v>
      </c>
      <c r="Z221" s="5">
        <f t="shared" si="25"/>
        <v>0</v>
      </c>
      <c r="AA221" s="5">
        <f t="shared" si="26"/>
        <v>0</v>
      </c>
      <c r="AB221" s="5">
        <f t="shared" si="27"/>
        <v>0</v>
      </c>
      <c r="AC221" s="11">
        <f t="shared" si="28"/>
        <v>0</v>
      </c>
    </row>
    <row r="222" spans="1:29" x14ac:dyDescent="0.25">
      <c r="A222" s="6">
        <f t="shared" si="29"/>
        <v>220</v>
      </c>
      <c r="B222" s="7" t="s">
        <v>928</v>
      </c>
      <c r="C222" s="8" t="str">
        <f t="shared" si="23"/>
        <v>MIR</v>
      </c>
      <c r="D222" s="8" t="str">
        <f>IF(F222="","",INDEX([2]B!$I$2:$I$112,MATCH(F222,[2]B!$K$2:$K$112,0)))</f>
        <v>2. Desarrollo social</v>
      </c>
      <c r="E222" s="8" t="str">
        <f>IF(F222="","",INDEX([2]B!$J$2:$J$112,MATCH(F222,[2]B!$K$2:$K$112,0)))</f>
        <v>2.2. Vivienda y servicios a la comunidad</v>
      </c>
      <c r="F222" s="7" t="s">
        <v>697</v>
      </c>
      <c r="G222" s="7" t="s">
        <v>36</v>
      </c>
      <c r="H222" s="9" t="s">
        <v>933</v>
      </c>
      <c r="I222" s="7" t="s">
        <v>934</v>
      </c>
      <c r="J222" s="7" t="s">
        <v>935</v>
      </c>
      <c r="K222" s="7" t="s">
        <v>936</v>
      </c>
      <c r="L222" s="7">
        <v>50</v>
      </c>
      <c r="M222" s="7">
        <v>100</v>
      </c>
      <c r="N222" s="7" t="s">
        <v>34</v>
      </c>
      <c r="O222" s="7" t="s">
        <v>35</v>
      </c>
      <c r="P222" s="10"/>
      <c r="Q222" s="10"/>
      <c r="R222" s="10"/>
      <c r="S222" s="10"/>
      <c r="T222" s="10"/>
      <c r="U222" s="10"/>
      <c r="V222" s="10"/>
      <c r="W222" s="10"/>
      <c r="X222" s="10"/>
      <c r="Y222" s="5">
        <f t="shared" si="24"/>
        <v>0</v>
      </c>
      <c r="Z222" s="5">
        <f t="shared" si="25"/>
        <v>1</v>
      </c>
      <c r="AA222" s="5">
        <f t="shared" si="26"/>
        <v>0</v>
      </c>
      <c r="AB222" s="5">
        <f t="shared" si="27"/>
        <v>0</v>
      </c>
      <c r="AC222" s="11">
        <f t="shared" si="28"/>
        <v>0</v>
      </c>
    </row>
    <row r="223" spans="1:29" x14ac:dyDescent="0.25">
      <c r="A223" s="6">
        <f t="shared" si="29"/>
        <v>221</v>
      </c>
      <c r="B223" s="7" t="s">
        <v>928</v>
      </c>
      <c r="C223" s="8" t="str">
        <f t="shared" si="23"/>
        <v>MIR</v>
      </c>
      <c r="D223" s="8" t="str">
        <f>IF(F223="","",INDEX([2]B!$I$2:$I$112,MATCH(F223,[2]B!$K$2:$K$112,0)))</f>
        <v>2. Desarrollo social</v>
      </c>
      <c r="E223" s="8" t="str">
        <f>IF(F223="","",INDEX([2]B!$J$2:$J$112,MATCH(F223,[2]B!$K$2:$K$112,0)))</f>
        <v>2.2. Vivienda y servicios a la comunidad</v>
      </c>
      <c r="F223" s="7" t="s">
        <v>697</v>
      </c>
      <c r="G223" s="7" t="s">
        <v>26</v>
      </c>
      <c r="H223" s="9" t="s">
        <v>937</v>
      </c>
      <c r="I223" s="7" t="s">
        <v>938</v>
      </c>
      <c r="J223" s="7" t="s">
        <v>939</v>
      </c>
      <c r="K223" s="7" t="s">
        <v>940</v>
      </c>
      <c r="L223" s="7">
        <v>90</v>
      </c>
      <c r="M223" s="7">
        <v>100</v>
      </c>
      <c r="N223" s="7" t="s">
        <v>45</v>
      </c>
      <c r="O223" s="7" t="s">
        <v>46</v>
      </c>
      <c r="P223" s="10">
        <v>20910709.960000001</v>
      </c>
      <c r="Q223" s="10">
        <v>328378.38</v>
      </c>
      <c r="R223" s="10">
        <v>145120</v>
      </c>
      <c r="S223" s="10"/>
      <c r="T223" s="10">
        <v>60600</v>
      </c>
      <c r="U223" s="10">
        <v>25516475.960000001</v>
      </c>
      <c r="V223" s="10"/>
      <c r="W223" s="10"/>
      <c r="X223" s="10"/>
      <c r="Y223" s="5">
        <f t="shared" si="24"/>
        <v>0</v>
      </c>
      <c r="Z223" s="5">
        <f t="shared" si="25"/>
        <v>0</v>
      </c>
      <c r="AA223" s="5">
        <f t="shared" si="26"/>
        <v>1</v>
      </c>
      <c r="AB223" s="5">
        <f t="shared" si="27"/>
        <v>0</v>
      </c>
      <c r="AC223" s="11">
        <f t="shared" si="28"/>
        <v>46961284.299999997</v>
      </c>
    </row>
    <row r="224" spans="1:29" x14ac:dyDescent="0.25">
      <c r="A224" s="6">
        <f t="shared" si="29"/>
        <v>222</v>
      </c>
      <c r="B224" s="7" t="s">
        <v>928</v>
      </c>
      <c r="C224" s="8" t="str">
        <f t="shared" si="23"/>
        <v>MIR</v>
      </c>
      <c r="D224" s="8" t="str">
        <f>IF(F224="","",INDEX([2]B!$I$2:$I$112,MATCH(F224,[2]B!$K$2:$K$112,0)))</f>
        <v>2. Desarrollo social</v>
      </c>
      <c r="E224" s="8" t="str">
        <f>IF(F224="","",INDEX([2]B!$J$2:$J$112,MATCH(F224,[2]B!$K$2:$K$112,0)))</f>
        <v>2.2. Vivienda y servicios a la comunidad</v>
      </c>
      <c r="F224" s="7" t="s">
        <v>697</v>
      </c>
      <c r="G224" s="7" t="s">
        <v>27</v>
      </c>
      <c r="H224" s="9" t="s">
        <v>941</v>
      </c>
      <c r="I224" s="7" t="s">
        <v>942</v>
      </c>
      <c r="J224" s="7" t="s">
        <v>943</v>
      </c>
      <c r="K224" s="7" t="s">
        <v>944</v>
      </c>
      <c r="L224" s="7">
        <v>90</v>
      </c>
      <c r="M224" s="7">
        <v>100</v>
      </c>
      <c r="N224" s="7" t="s">
        <v>45</v>
      </c>
      <c r="O224" s="7" t="s">
        <v>35</v>
      </c>
      <c r="P224" s="10"/>
      <c r="Q224" s="10"/>
      <c r="R224" s="10"/>
      <c r="S224" s="10"/>
      <c r="T224" s="10"/>
      <c r="U224" s="10"/>
      <c r="V224" s="10"/>
      <c r="W224" s="10"/>
      <c r="X224" s="10"/>
      <c r="Y224" s="5">
        <f t="shared" si="24"/>
        <v>0</v>
      </c>
      <c r="Z224" s="5">
        <f t="shared" si="25"/>
        <v>0</v>
      </c>
      <c r="AA224" s="5">
        <f t="shared" si="26"/>
        <v>0</v>
      </c>
      <c r="AB224" s="5">
        <f t="shared" si="27"/>
        <v>1</v>
      </c>
      <c r="AC224" s="11">
        <f t="shared" si="28"/>
        <v>0</v>
      </c>
    </row>
    <row r="225" spans="1:29" x14ac:dyDescent="0.25">
      <c r="A225" s="6">
        <f t="shared" si="29"/>
        <v>223</v>
      </c>
      <c r="B225" s="7" t="s">
        <v>928</v>
      </c>
      <c r="C225" s="8" t="str">
        <f t="shared" si="23"/>
        <v>MIR</v>
      </c>
      <c r="D225" s="8" t="str">
        <f>IF(F225="","",INDEX([2]B!$I$2:$I$112,MATCH(F225,[2]B!$K$2:$K$112,0)))</f>
        <v>2. Desarrollo social</v>
      </c>
      <c r="E225" s="8" t="str">
        <f>IF(F225="","",INDEX([2]B!$J$2:$J$112,MATCH(F225,[2]B!$K$2:$K$112,0)))</f>
        <v>2.2. Vivienda y servicios a la comunidad</v>
      </c>
      <c r="F225" s="7" t="s">
        <v>697</v>
      </c>
      <c r="G225" s="7" t="s">
        <v>27</v>
      </c>
      <c r="H225" s="9" t="s">
        <v>945</v>
      </c>
      <c r="I225" s="7" t="s">
        <v>946</v>
      </c>
      <c r="J225" s="7" t="s">
        <v>947</v>
      </c>
      <c r="K225" s="7" t="s">
        <v>948</v>
      </c>
      <c r="L225" s="7">
        <v>90</v>
      </c>
      <c r="M225" s="7">
        <v>100</v>
      </c>
      <c r="N225" s="7" t="s">
        <v>45</v>
      </c>
      <c r="O225" s="7" t="s">
        <v>35</v>
      </c>
      <c r="P225" s="10"/>
      <c r="Q225" s="10"/>
      <c r="R225" s="10"/>
      <c r="S225" s="10"/>
      <c r="T225" s="10"/>
      <c r="U225" s="10"/>
      <c r="V225" s="10"/>
      <c r="W225" s="10"/>
      <c r="X225" s="10"/>
      <c r="Y225" s="5">
        <f t="shared" si="24"/>
        <v>0</v>
      </c>
      <c r="Z225" s="5">
        <f t="shared" si="25"/>
        <v>0</v>
      </c>
      <c r="AA225" s="5">
        <f t="shared" si="26"/>
        <v>0</v>
      </c>
      <c r="AB225" s="5">
        <f t="shared" si="27"/>
        <v>1</v>
      </c>
      <c r="AC225" s="11">
        <f t="shared" si="28"/>
        <v>0</v>
      </c>
    </row>
    <row r="226" spans="1:29" x14ac:dyDescent="0.25">
      <c r="A226" s="6">
        <f t="shared" si="29"/>
        <v>224</v>
      </c>
      <c r="B226" s="7" t="s">
        <v>928</v>
      </c>
      <c r="C226" s="8" t="str">
        <f t="shared" si="23"/>
        <v>MIR</v>
      </c>
      <c r="D226" s="8" t="str">
        <f>IF(F226="","",INDEX([2]B!$I$2:$I$112,MATCH(F226,[2]B!$K$2:$K$112,0)))</f>
        <v>2. Desarrollo social</v>
      </c>
      <c r="E226" s="8" t="str">
        <f>IF(F226="","",INDEX([2]B!$J$2:$J$112,MATCH(F226,[2]B!$K$2:$K$112,0)))</f>
        <v>2.2. Vivienda y servicios a la comunidad</v>
      </c>
      <c r="F226" s="7" t="s">
        <v>697</v>
      </c>
      <c r="G226" s="7" t="s">
        <v>27</v>
      </c>
      <c r="H226" s="9" t="s">
        <v>949</v>
      </c>
      <c r="I226" s="7" t="s">
        <v>950</v>
      </c>
      <c r="J226" s="7" t="s">
        <v>951</v>
      </c>
      <c r="K226" s="7" t="s">
        <v>952</v>
      </c>
      <c r="L226" s="7">
        <v>90</v>
      </c>
      <c r="M226" s="7">
        <v>100</v>
      </c>
      <c r="N226" s="7" t="s">
        <v>45</v>
      </c>
      <c r="O226" s="7" t="s">
        <v>35</v>
      </c>
      <c r="P226" s="10"/>
      <c r="Q226" s="10"/>
      <c r="R226" s="10"/>
      <c r="S226" s="10"/>
      <c r="T226" s="10"/>
      <c r="U226" s="10"/>
      <c r="V226" s="10"/>
      <c r="W226" s="10"/>
      <c r="X226" s="10"/>
      <c r="Y226" s="5">
        <f t="shared" si="24"/>
        <v>0</v>
      </c>
      <c r="Z226" s="5">
        <f t="shared" si="25"/>
        <v>0</v>
      </c>
      <c r="AA226" s="5">
        <f t="shared" si="26"/>
        <v>0</v>
      </c>
      <c r="AB226" s="5">
        <f t="shared" si="27"/>
        <v>1</v>
      </c>
      <c r="AC226" s="11">
        <f t="shared" si="28"/>
        <v>0</v>
      </c>
    </row>
    <row r="227" spans="1:29" x14ac:dyDescent="0.25">
      <c r="A227" s="6">
        <f t="shared" si="29"/>
        <v>225</v>
      </c>
      <c r="B227" s="7" t="s">
        <v>928</v>
      </c>
      <c r="C227" s="8" t="str">
        <f t="shared" si="23"/>
        <v>MIR</v>
      </c>
      <c r="D227" s="8" t="str">
        <f>IF(F227="","",INDEX([2]B!$I$2:$I$112,MATCH(F227,[2]B!$K$2:$K$112,0)))</f>
        <v>2. Desarrollo social</v>
      </c>
      <c r="E227" s="8" t="str">
        <f>IF(F227="","",INDEX([2]B!$J$2:$J$112,MATCH(F227,[2]B!$K$2:$K$112,0)))</f>
        <v>2.2. Vivienda y servicios a la comunidad</v>
      </c>
      <c r="F227" s="7" t="s">
        <v>697</v>
      </c>
      <c r="G227" s="7" t="s">
        <v>26</v>
      </c>
      <c r="H227" s="9" t="s">
        <v>953</v>
      </c>
      <c r="I227" s="7" t="s">
        <v>954</v>
      </c>
      <c r="J227" s="7" t="s">
        <v>955</v>
      </c>
      <c r="K227" s="7" t="s">
        <v>956</v>
      </c>
      <c r="L227" s="7">
        <v>90</v>
      </c>
      <c r="M227" s="7">
        <v>100</v>
      </c>
      <c r="N227" s="7" t="s">
        <v>45</v>
      </c>
      <c r="O227" s="7" t="s">
        <v>46</v>
      </c>
      <c r="P227" s="10"/>
      <c r="Q227" s="10">
        <v>12076768</v>
      </c>
      <c r="R227" s="10">
        <v>80220.83</v>
      </c>
      <c r="S227" s="10"/>
      <c r="T227" s="10"/>
      <c r="U227" s="10"/>
      <c r="V227" s="10"/>
      <c r="W227" s="10"/>
      <c r="X227" s="10"/>
      <c r="Y227" s="5">
        <f t="shared" si="24"/>
        <v>0</v>
      </c>
      <c r="Z227" s="5">
        <f t="shared" si="25"/>
        <v>0</v>
      </c>
      <c r="AA227" s="5">
        <f t="shared" si="26"/>
        <v>1</v>
      </c>
      <c r="AB227" s="5">
        <f t="shared" si="27"/>
        <v>0</v>
      </c>
      <c r="AC227" s="11">
        <f t="shared" si="28"/>
        <v>12156988.83</v>
      </c>
    </row>
    <row r="228" spans="1:29" x14ac:dyDescent="0.25">
      <c r="A228" s="6">
        <f t="shared" si="29"/>
        <v>226</v>
      </c>
      <c r="B228" s="7" t="s">
        <v>928</v>
      </c>
      <c r="C228" s="8" t="str">
        <f t="shared" si="23"/>
        <v>MIR</v>
      </c>
      <c r="D228" s="8" t="str">
        <f>IF(F228="","",INDEX([2]B!$I$2:$I$112,MATCH(F228,[2]B!$K$2:$K$112,0)))</f>
        <v>2. Desarrollo social</v>
      </c>
      <c r="E228" s="8" t="str">
        <f>IF(F228="","",INDEX([2]B!$J$2:$J$112,MATCH(F228,[2]B!$K$2:$K$112,0)))</f>
        <v>2.2. Vivienda y servicios a la comunidad</v>
      </c>
      <c r="F228" s="7" t="s">
        <v>697</v>
      </c>
      <c r="G228" s="7" t="s">
        <v>27</v>
      </c>
      <c r="H228" s="9" t="s">
        <v>957</v>
      </c>
      <c r="I228" s="7" t="s">
        <v>958</v>
      </c>
      <c r="J228" s="7" t="s">
        <v>959</v>
      </c>
      <c r="K228" s="7" t="s">
        <v>960</v>
      </c>
      <c r="L228" s="7">
        <v>90</v>
      </c>
      <c r="M228" s="7">
        <v>100</v>
      </c>
      <c r="N228" s="7" t="s">
        <v>45</v>
      </c>
      <c r="O228" s="7" t="s">
        <v>35</v>
      </c>
      <c r="P228" s="10"/>
      <c r="Q228" s="10"/>
      <c r="R228" s="10"/>
      <c r="S228" s="10"/>
      <c r="T228" s="10"/>
      <c r="U228" s="10"/>
      <c r="V228" s="10"/>
      <c r="W228" s="10"/>
      <c r="X228" s="10"/>
      <c r="Y228" s="5">
        <f t="shared" si="24"/>
        <v>0</v>
      </c>
      <c r="Z228" s="5">
        <f t="shared" si="25"/>
        <v>0</v>
      </c>
      <c r="AA228" s="5">
        <f t="shared" si="26"/>
        <v>0</v>
      </c>
      <c r="AB228" s="5">
        <f t="shared" si="27"/>
        <v>1</v>
      </c>
      <c r="AC228" s="11">
        <f t="shared" si="28"/>
        <v>0</v>
      </c>
    </row>
    <row r="229" spans="1:29" x14ac:dyDescent="0.25">
      <c r="A229" s="6">
        <f t="shared" si="29"/>
        <v>227</v>
      </c>
      <c r="B229" s="7" t="s">
        <v>928</v>
      </c>
      <c r="C229" s="8" t="str">
        <f t="shared" si="23"/>
        <v>MIR</v>
      </c>
      <c r="D229" s="8" t="str">
        <f>IF(F229="","",INDEX([2]B!$I$2:$I$112,MATCH(F229,[2]B!$K$2:$K$112,0)))</f>
        <v>2. Desarrollo social</v>
      </c>
      <c r="E229" s="8" t="str">
        <f>IF(F229="","",INDEX([2]B!$J$2:$J$112,MATCH(F229,[2]B!$K$2:$K$112,0)))</f>
        <v>2.2. Vivienda y servicios a la comunidad</v>
      </c>
      <c r="F229" s="7" t="s">
        <v>697</v>
      </c>
      <c r="G229" s="7" t="s">
        <v>26</v>
      </c>
      <c r="H229" s="9" t="s">
        <v>961</v>
      </c>
      <c r="I229" s="7" t="s">
        <v>962</v>
      </c>
      <c r="J229" s="7" t="s">
        <v>963</v>
      </c>
      <c r="K229" s="7" t="s">
        <v>964</v>
      </c>
      <c r="L229" s="7">
        <v>90</v>
      </c>
      <c r="M229" s="7">
        <v>100</v>
      </c>
      <c r="N229" s="7" t="s">
        <v>45</v>
      </c>
      <c r="O229" s="7" t="s">
        <v>143</v>
      </c>
      <c r="P229" s="10"/>
      <c r="Q229" s="10">
        <v>1868126</v>
      </c>
      <c r="R229" s="10">
        <v>120200</v>
      </c>
      <c r="S229" s="10"/>
      <c r="T229" s="10">
        <v>122725</v>
      </c>
      <c r="U229" s="10"/>
      <c r="V229" s="10"/>
      <c r="W229" s="10"/>
      <c r="X229" s="10"/>
      <c r="Y229" s="5">
        <f t="shared" si="24"/>
        <v>0</v>
      </c>
      <c r="Z229" s="5">
        <f t="shared" si="25"/>
        <v>0</v>
      </c>
      <c r="AA229" s="5">
        <f t="shared" si="26"/>
        <v>1</v>
      </c>
      <c r="AB229" s="5">
        <f t="shared" si="27"/>
        <v>0</v>
      </c>
      <c r="AC229" s="11">
        <f t="shared" si="28"/>
        <v>2111051</v>
      </c>
    </row>
    <row r="230" spans="1:29" x14ac:dyDescent="0.25">
      <c r="A230" s="6">
        <f t="shared" si="29"/>
        <v>228</v>
      </c>
      <c r="B230" s="7" t="s">
        <v>928</v>
      </c>
      <c r="C230" s="8" t="str">
        <f t="shared" si="23"/>
        <v>MIR</v>
      </c>
      <c r="D230" s="8" t="str">
        <f>IF(F230="","",INDEX([2]B!$I$2:$I$112,MATCH(F230,[2]B!$K$2:$K$112,0)))</f>
        <v>2. Desarrollo social</v>
      </c>
      <c r="E230" s="8" t="str">
        <f>IF(F230="","",INDEX([2]B!$J$2:$J$112,MATCH(F230,[2]B!$K$2:$K$112,0)))</f>
        <v>2.2. Vivienda y servicios a la comunidad</v>
      </c>
      <c r="F230" s="7" t="s">
        <v>697</v>
      </c>
      <c r="G230" s="7" t="s">
        <v>27</v>
      </c>
      <c r="H230" s="9" t="s">
        <v>965</v>
      </c>
      <c r="I230" s="7" t="s">
        <v>966</v>
      </c>
      <c r="J230" s="7" t="s">
        <v>967</v>
      </c>
      <c r="K230" s="7" t="s">
        <v>477</v>
      </c>
      <c r="L230" s="7">
        <v>90</v>
      </c>
      <c r="M230" s="7">
        <v>100</v>
      </c>
      <c r="N230" s="7" t="s">
        <v>45</v>
      </c>
      <c r="O230" s="7" t="s">
        <v>35</v>
      </c>
      <c r="P230" s="10"/>
      <c r="Q230" s="10"/>
      <c r="R230" s="10"/>
      <c r="S230" s="10"/>
      <c r="T230" s="10"/>
      <c r="U230" s="10"/>
      <c r="V230" s="10"/>
      <c r="W230" s="10"/>
      <c r="X230" s="10"/>
      <c r="Y230" s="5">
        <f t="shared" si="24"/>
        <v>0</v>
      </c>
      <c r="Z230" s="5">
        <f t="shared" si="25"/>
        <v>0</v>
      </c>
      <c r="AA230" s="5">
        <f t="shared" si="26"/>
        <v>0</v>
      </c>
      <c r="AB230" s="5">
        <f t="shared" si="27"/>
        <v>1</v>
      </c>
      <c r="AC230" s="11">
        <f t="shared" si="28"/>
        <v>0</v>
      </c>
    </row>
    <row r="231" spans="1:29" x14ac:dyDescent="0.25">
      <c r="A231" s="6">
        <f t="shared" si="29"/>
        <v>229</v>
      </c>
      <c r="B231" s="7" t="s">
        <v>928</v>
      </c>
      <c r="C231" s="8" t="str">
        <f t="shared" si="23"/>
        <v>MIR</v>
      </c>
      <c r="D231" s="8" t="str">
        <f>IF(F231="","",INDEX([2]B!$I$2:$I$112,MATCH(F231,[2]B!$K$2:$K$112,0)))</f>
        <v>2. Desarrollo social</v>
      </c>
      <c r="E231" s="8" t="str">
        <f>IF(F231="","",INDEX([2]B!$J$2:$J$112,MATCH(F231,[2]B!$K$2:$K$112,0)))</f>
        <v>2.2. Vivienda y servicios a la comunidad</v>
      </c>
      <c r="F231" s="7" t="s">
        <v>697</v>
      </c>
      <c r="G231" s="7" t="s">
        <v>26</v>
      </c>
      <c r="H231" s="9" t="s">
        <v>968</v>
      </c>
      <c r="I231" s="7" t="s">
        <v>969</v>
      </c>
      <c r="J231" s="7" t="s">
        <v>963</v>
      </c>
      <c r="K231" s="7" t="s">
        <v>970</v>
      </c>
      <c r="L231" s="7">
        <v>90</v>
      </c>
      <c r="M231" s="7">
        <v>100</v>
      </c>
      <c r="N231" s="7" t="s">
        <v>45</v>
      </c>
      <c r="O231" s="7" t="s">
        <v>46</v>
      </c>
      <c r="P231" s="10"/>
      <c r="Q231" s="10">
        <v>2751275.86</v>
      </c>
      <c r="R231" s="10">
        <v>2637735</v>
      </c>
      <c r="S231" s="10"/>
      <c r="T231" s="10">
        <v>51500</v>
      </c>
      <c r="U231" s="10"/>
      <c r="V231" s="10"/>
      <c r="W231" s="10"/>
      <c r="X231" s="10"/>
      <c r="Y231" s="5">
        <f t="shared" si="24"/>
        <v>0</v>
      </c>
      <c r="Z231" s="5">
        <f t="shared" si="25"/>
        <v>0</v>
      </c>
      <c r="AA231" s="5">
        <f t="shared" si="26"/>
        <v>1</v>
      </c>
      <c r="AB231" s="5">
        <f t="shared" si="27"/>
        <v>0</v>
      </c>
      <c r="AC231" s="11">
        <f t="shared" si="28"/>
        <v>5440510.8599999994</v>
      </c>
    </row>
    <row r="232" spans="1:29" x14ac:dyDescent="0.25">
      <c r="A232" s="6">
        <f t="shared" si="29"/>
        <v>230</v>
      </c>
      <c r="B232" s="7" t="s">
        <v>928</v>
      </c>
      <c r="C232" s="8" t="str">
        <f t="shared" si="23"/>
        <v>MIR</v>
      </c>
      <c r="D232" s="8" t="str">
        <f>IF(F232="","",INDEX([2]B!$I$2:$I$112,MATCH(F232,[2]B!$K$2:$K$112,0)))</f>
        <v>2. Desarrollo social</v>
      </c>
      <c r="E232" s="8" t="str">
        <f>IF(F232="","",INDEX([2]B!$J$2:$J$112,MATCH(F232,[2]B!$K$2:$K$112,0)))</f>
        <v>2.2. Vivienda y servicios a la comunidad</v>
      </c>
      <c r="F232" s="7" t="s">
        <v>697</v>
      </c>
      <c r="G232" s="7" t="s">
        <v>27</v>
      </c>
      <c r="H232" s="9" t="s">
        <v>971</v>
      </c>
      <c r="I232" s="7" t="s">
        <v>972</v>
      </c>
      <c r="J232" s="7" t="s">
        <v>967</v>
      </c>
      <c r="K232" s="7" t="s">
        <v>477</v>
      </c>
      <c r="L232" s="7">
        <v>90</v>
      </c>
      <c r="M232" s="7">
        <v>100</v>
      </c>
      <c r="N232" s="7" t="s">
        <v>45</v>
      </c>
      <c r="O232" s="7" t="s">
        <v>35</v>
      </c>
      <c r="P232" s="10"/>
      <c r="Q232" s="10"/>
      <c r="R232" s="10"/>
      <c r="S232" s="10"/>
      <c r="T232" s="10"/>
      <c r="U232" s="10"/>
      <c r="V232" s="10"/>
      <c r="W232" s="10"/>
      <c r="X232" s="10"/>
      <c r="Y232" s="5">
        <f t="shared" si="24"/>
        <v>0</v>
      </c>
      <c r="Z232" s="5">
        <f t="shared" si="25"/>
        <v>0</v>
      </c>
      <c r="AA232" s="5">
        <f t="shared" si="26"/>
        <v>0</v>
      </c>
      <c r="AB232" s="5">
        <f t="shared" si="27"/>
        <v>1</v>
      </c>
      <c r="AC232" s="11">
        <f t="shared" si="28"/>
        <v>0</v>
      </c>
    </row>
    <row r="233" spans="1:29" x14ac:dyDescent="0.25">
      <c r="A233" s="6">
        <f t="shared" si="29"/>
        <v>231</v>
      </c>
      <c r="B233" s="7" t="s">
        <v>973</v>
      </c>
      <c r="C233" s="8" t="str">
        <f t="shared" si="23"/>
        <v>INDICADOR DE GESTIÓN</v>
      </c>
      <c r="D233" s="8" t="str">
        <f>IF(F233="","",INDEX([2]B!$I$2:$I$112,MATCH(F233,[2]B!$K$2:$K$112,0)))</f>
        <v>1. Gobierno</v>
      </c>
      <c r="E233" s="8" t="str">
        <f>IF(F233="","",INDEX([2]B!$J$2:$J$112,MATCH(F233,[2]B!$K$2:$K$112,0)))</f>
        <v>1.3. Coordinación política de gobierno</v>
      </c>
      <c r="F233" s="7" t="s">
        <v>974</v>
      </c>
      <c r="G233" s="7" t="s">
        <v>264</v>
      </c>
      <c r="H233" s="9" t="s">
        <v>975</v>
      </c>
      <c r="I233" s="7" t="s">
        <v>976</v>
      </c>
      <c r="J233" s="7" t="s">
        <v>817</v>
      </c>
      <c r="K233" s="7" t="s">
        <v>818</v>
      </c>
      <c r="L233" s="7">
        <v>90</v>
      </c>
      <c r="M233" s="7">
        <v>100</v>
      </c>
      <c r="N233" s="7" t="s">
        <v>45</v>
      </c>
      <c r="O233" s="7" t="s">
        <v>35</v>
      </c>
      <c r="P233" s="10">
        <v>15147002</v>
      </c>
      <c r="Q233" s="10">
        <v>4577525.83</v>
      </c>
      <c r="R233" s="10">
        <v>1452106.16</v>
      </c>
      <c r="S233" s="10"/>
      <c r="T233" s="10">
        <v>68175</v>
      </c>
      <c r="U233" s="10"/>
      <c r="V233" s="10"/>
      <c r="W233" s="10"/>
      <c r="X233" s="10"/>
      <c r="Y233" s="5">
        <f t="shared" si="24"/>
        <v>0</v>
      </c>
      <c r="Z233" s="5">
        <f t="shared" si="25"/>
        <v>0</v>
      </c>
      <c r="AA233" s="5">
        <f t="shared" si="26"/>
        <v>0</v>
      </c>
      <c r="AB233" s="5">
        <f t="shared" si="27"/>
        <v>0</v>
      </c>
      <c r="AC233" s="11">
        <f t="shared" si="28"/>
        <v>21244808.989999998</v>
      </c>
    </row>
    <row r="234" spans="1:29" x14ac:dyDescent="0.25">
      <c r="A234" s="6">
        <f t="shared" si="29"/>
        <v>232</v>
      </c>
      <c r="B234" s="7" t="s">
        <v>977</v>
      </c>
      <c r="C234" s="8" t="str">
        <f t="shared" si="23"/>
        <v>INDICADOR DE GESTIÓN</v>
      </c>
      <c r="D234" s="8" t="str">
        <f>IF(F234="","",INDEX([2]B!$I$2:$I$112,MATCH(F234,[2]B!$K$2:$K$112,0)))</f>
        <v>1. Gobierno</v>
      </c>
      <c r="E234" s="8" t="str">
        <f>IF(F234="","",INDEX([2]B!$J$2:$J$112,MATCH(F234,[2]B!$K$2:$K$112,0)))</f>
        <v>1.8. Otros servicios generales</v>
      </c>
      <c r="F234" s="7" t="s">
        <v>130</v>
      </c>
      <c r="G234" s="7" t="s">
        <v>264</v>
      </c>
      <c r="H234" s="9" t="s">
        <v>978</v>
      </c>
      <c r="I234" s="7" t="s">
        <v>979</v>
      </c>
      <c r="J234" s="7" t="s">
        <v>980</v>
      </c>
      <c r="K234" s="7" t="s">
        <v>981</v>
      </c>
      <c r="L234" s="7">
        <v>85</v>
      </c>
      <c r="M234" s="7">
        <v>100</v>
      </c>
      <c r="N234" s="7" t="s">
        <v>34</v>
      </c>
      <c r="O234" s="7" t="s">
        <v>35</v>
      </c>
      <c r="P234" s="10">
        <v>260070246.41999999</v>
      </c>
      <c r="Q234" s="10">
        <v>2094884.9</v>
      </c>
      <c r="R234" s="10">
        <v>8064889.3499999996</v>
      </c>
      <c r="S234" s="10">
        <v>45992957.950000003</v>
      </c>
      <c r="T234" s="10">
        <v>303056.56</v>
      </c>
      <c r="U234" s="10"/>
      <c r="V234" s="10"/>
      <c r="W234" s="10"/>
      <c r="X234" s="10"/>
      <c r="Y234" s="5">
        <f t="shared" si="24"/>
        <v>0</v>
      </c>
      <c r="Z234" s="5">
        <f t="shared" si="25"/>
        <v>0</v>
      </c>
      <c r="AA234" s="5">
        <f t="shared" si="26"/>
        <v>0</v>
      </c>
      <c r="AB234" s="5">
        <f t="shared" si="27"/>
        <v>0</v>
      </c>
      <c r="AC234" s="11">
        <f t="shared" si="28"/>
        <v>316526035.18000001</v>
      </c>
    </row>
    <row r="235" spans="1:29" x14ac:dyDescent="0.25">
      <c r="A235" s="6">
        <f t="shared" si="29"/>
        <v>233</v>
      </c>
      <c r="B235" s="7" t="s">
        <v>982</v>
      </c>
      <c r="C235" s="8" t="str">
        <f t="shared" si="23"/>
        <v>INDICADOR DE GESTIÓN</v>
      </c>
      <c r="D235" s="8" t="str">
        <f>IF(F235="","",INDEX([2]B!$I$2:$I$112,MATCH(F235,[2]B!$K$2:$K$112,0)))</f>
        <v>2. Desarrollo social</v>
      </c>
      <c r="E235" s="8" t="str">
        <f>IF(F235="","",INDEX([2]B!$J$2:$J$112,MATCH(F235,[2]B!$K$2:$K$112,0)))</f>
        <v>2.2. Vivienda y servicios a la comunidad</v>
      </c>
      <c r="F235" s="7" t="s">
        <v>858</v>
      </c>
      <c r="G235" s="7" t="s">
        <v>264</v>
      </c>
      <c r="H235" s="9" t="s">
        <v>983</v>
      </c>
      <c r="I235" s="7" t="s">
        <v>984</v>
      </c>
      <c r="J235" s="7" t="s">
        <v>985</v>
      </c>
      <c r="K235" s="7" t="s">
        <v>986</v>
      </c>
      <c r="L235" s="7">
        <v>80</v>
      </c>
      <c r="M235" s="7">
        <v>100</v>
      </c>
      <c r="N235" s="7" t="s">
        <v>34</v>
      </c>
      <c r="O235" s="7" t="s">
        <v>35</v>
      </c>
      <c r="P235" s="10">
        <v>3513929.12</v>
      </c>
      <c r="Q235" s="10">
        <v>107888.2</v>
      </c>
      <c r="R235" s="10"/>
      <c r="S235" s="10"/>
      <c r="T235" s="10">
        <v>25250</v>
      </c>
      <c r="U235" s="10"/>
      <c r="V235" s="10"/>
      <c r="W235" s="10"/>
      <c r="X235" s="10"/>
      <c r="Y235" s="5">
        <f t="shared" si="24"/>
        <v>0</v>
      </c>
      <c r="Z235" s="5">
        <f t="shared" si="25"/>
        <v>0</v>
      </c>
      <c r="AA235" s="5">
        <f t="shared" si="26"/>
        <v>0</v>
      </c>
      <c r="AB235" s="5">
        <f t="shared" si="27"/>
        <v>0</v>
      </c>
      <c r="AC235" s="11">
        <f t="shared" si="28"/>
        <v>3647067.3200000003</v>
      </c>
    </row>
    <row r="236" spans="1:29" x14ac:dyDescent="0.25">
      <c r="A236" s="6">
        <f t="shared" si="29"/>
        <v>234</v>
      </c>
      <c r="B236" s="7" t="s">
        <v>987</v>
      </c>
      <c r="C236" s="8" t="str">
        <f t="shared" si="23"/>
        <v>INDICADOR DE GESTIÓN</v>
      </c>
      <c r="D236" s="8" t="str">
        <f>IF(F236="","",INDEX([2]B!$I$2:$I$112,MATCH(F236,[2]B!$K$2:$K$112,0)))</f>
        <v>3. Desarrollo económico</v>
      </c>
      <c r="E236" s="8" t="str">
        <f>IF(F236="","",INDEX([2]B!$J$2:$J$112,MATCH(F236,[2]B!$K$2:$K$112,0)))</f>
        <v>3.1. Asuntos económicos comerciales y laborales generales</v>
      </c>
      <c r="F236" s="7" t="s">
        <v>988</v>
      </c>
      <c r="G236" s="7" t="s">
        <v>264</v>
      </c>
      <c r="H236" s="9" t="s">
        <v>989</v>
      </c>
      <c r="I236" s="7" t="s">
        <v>990</v>
      </c>
      <c r="J236" s="7" t="s">
        <v>991</v>
      </c>
      <c r="K236" s="7" t="s">
        <v>701</v>
      </c>
      <c r="L236" s="7">
        <v>90</v>
      </c>
      <c r="M236" s="7">
        <v>100</v>
      </c>
      <c r="N236" s="7" t="s">
        <v>45</v>
      </c>
      <c r="O236" s="7" t="s">
        <v>35</v>
      </c>
      <c r="P236" s="10">
        <v>3749224.96</v>
      </c>
      <c r="Q236" s="10">
        <v>52340</v>
      </c>
      <c r="R236" s="10">
        <v>1701.7</v>
      </c>
      <c r="S236" s="10"/>
      <c r="T236" s="10">
        <v>18685</v>
      </c>
      <c r="U236" s="10"/>
      <c r="V236" s="10"/>
      <c r="W236" s="10"/>
      <c r="X236" s="10"/>
      <c r="Y236" s="5">
        <f t="shared" si="24"/>
        <v>0</v>
      </c>
      <c r="Z236" s="5">
        <f t="shared" si="25"/>
        <v>0</v>
      </c>
      <c r="AA236" s="5">
        <f t="shared" si="26"/>
        <v>0</v>
      </c>
      <c r="AB236" s="5">
        <f t="shared" si="27"/>
        <v>0</v>
      </c>
      <c r="AC236" s="11">
        <f t="shared" si="28"/>
        <v>3821951.66</v>
      </c>
    </row>
    <row r="237" spans="1:29" x14ac:dyDescent="0.25">
      <c r="A237" s="6">
        <f t="shared" si="29"/>
        <v>235</v>
      </c>
      <c r="B237" s="7" t="s">
        <v>992</v>
      </c>
      <c r="C237" s="8" t="str">
        <f t="shared" si="23"/>
        <v>INDICADOR DE GESTIÓN</v>
      </c>
      <c r="D237" s="8" t="str">
        <f>IF(F237="","",INDEX([2]B!$I$2:$I$112,MATCH(F237,[2]B!$K$2:$K$112,0)))</f>
        <v>3. Desarrollo económico</v>
      </c>
      <c r="E237" s="8" t="str">
        <f>IF(F237="","",INDEX([2]B!$J$2:$J$112,MATCH(F237,[2]B!$K$2:$K$112,0)))</f>
        <v>3.9. Otras industrias y otros asuntos económicos</v>
      </c>
      <c r="F237" s="7" t="s">
        <v>993</v>
      </c>
      <c r="G237" s="7" t="s">
        <v>264</v>
      </c>
      <c r="H237" s="9" t="s">
        <v>994</v>
      </c>
      <c r="I237" s="7" t="s">
        <v>995</v>
      </c>
      <c r="J237" s="7" t="s">
        <v>996</v>
      </c>
      <c r="K237" s="7" t="s">
        <v>818</v>
      </c>
      <c r="L237" s="7">
        <v>95</v>
      </c>
      <c r="M237" s="7">
        <v>100</v>
      </c>
      <c r="N237" s="7" t="s">
        <v>45</v>
      </c>
      <c r="O237" s="7" t="s">
        <v>35</v>
      </c>
      <c r="P237" s="10">
        <v>14746990.970000001</v>
      </c>
      <c r="Q237" s="10">
        <v>861661.16</v>
      </c>
      <c r="R237" s="10">
        <v>72476.399999999994</v>
      </c>
      <c r="S237" s="10"/>
      <c r="T237" s="10">
        <v>18584</v>
      </c>
      <c r="U237" s="10"/>
      <c r="V237" s="10"/>
      <c r="W237" s="10"/>
      <c r="X237" s="10"/>
      <c r="Y237" s="5">
        <f t="shared" si="24"/>
        <v>0</v>
      </c>
      <c r="Z237" s="5">
        <f t="shared" si="25"/>
        <v>0</v>
      </c>
      <c r="AA237" s="5">
        <f t="shared" si="26"/>
        <v>0</v>
      </c>
      <c r="AB237" s="5">
        <f t="shared" si="27"/>
        <v>0</v>
      </c>
      <c r="AC237" s="11">
        <f t="shared" si="28"/>
        <v>15699712.530000001</v>
      </c>
    </row>
    <row r="238" spans="1:29" x14ac:dyDescent="0.25">
      <c r="A238" s="6">
        <f t="shared" si="29"/>
        <v>236</v>
      </c>
      <c r="B238" s="7" t="s">
        <v>997</v>
      </c>
      <c r="C238" s="8" t="str">
        <f t="shared" si="23"/>
        <v>INDICADOR DE GESTIÓN</v>
      </c>
      <c r="D238" s="8" t="str">
        <f>IF(F238="","",INDEX([2]B!$I$2:$I$112,MATCH(F238,[2]B!$K$2:$K$112,0)))</f>
        <v>1. Gobierno</v>
      </c>
      <c r="E238" s="8" t="str">
        <f>IF(F238="","",INDEX([2]B!$J$2:$J$112,MATCH(F238,[2]B!$K$2:$K$112,0)))</f>
        <v>1.8. Otros servicios generales</v>
      </c>
      <c r="F238" s="7" t="s">
        <v>998</v>
      </c>
      <c r="G238" s="7" t="s">
        <v>264</v>
      </c>
      <c r="H238" s="9" t="s">
        <v>999</v>
      </c>
      <c r="I238" s="7" t="s">
        <v>1000</v>
      </c>
      <c r="J238" s="7" t="s">
        <v>1001</v>
      </c>
      <c r="K238" s="7" t="s">
        <v>356</v>
      </c>
      <c r="L238" s="7">
        <v>90</v>
      </c>
      <c r="M238" s="7">
        <v>100</v>
      </c>
      <c r="N238" s="7" t="s">
        <v>45</v>
      </c>
      <c r="O238" s="7" t="s">
        <v>35</v>
      </c>
      <c r="P238" s="10">
        <v>4831377.2</v>
      </c>
      <c r="Q238" s="10">
        <v>1133560.24</v>
      </c>
      <c r="R238" s="10">
        <v>10385952.5</v>
      </c>
      <c r="S238" s="10"/>
      <c r="T238" s="10">
        <v>67670</v>
      </c>
      <c r="U238" s="10"/>
      <c r="V238" s="10"/>
      <c r="W238" s="10"/>
      <c r="X238" s="10"/>
      <c r="Y238" s="5">
        <f t="shared" si="24"/>
        <v>0</v>
      </c>
      <c r="Z238" s="5">
        <f t="shared" si="25"/>
        <v>0</v>
      </c>
      <c r="AA238" s="5">
        <f t="shared" si="26"/>
        <v>0</v>
      </c>
      <c r="AB238" s="5">
        <f t="shared" si="27"/>
        <v>0</v>
      </c>
      <c r="AC238" s="11">
        <f t="shared" si="28"/>
        <v>16418559.940000001</v>
      </c>
    </row>
    <row r="239" spans="1:29" x14ac:dyDescent="0.25">
      <c r="A239" s="6">
        <f t="shared" si="29"/>
        <v>237</v>
      </c>
      <c r="B239" s="7" t="s">
        <v>1002</v>
      </c>
      <c r="C239" s="8" t="str">
        <f t="shared" si="23"/>
        <v>MIR</v>
      </c>
      <c r="D239" s="8" t="str">
        <f>IF(F239="","",INDEX([2]B!$I$2:$I$112,MATCH(F239,[2]B!$K$2:$K$112,0)))</f>
        <v>3. Desarrollo económico</v>
      </c>
      <c r="E239" s="8" t="str">
        <f>IF(F239="","",INDEX([2]B!$J$2:$J$112,MATCH(F239,[2]B!$K$2:$K$112,0)))</f>
        <v>3.7. Turismo</v>
      </c>
      <c r="F239" s="7" t="s">
        <v>1003</v>
      </c>
      <c r="G239" s="7" t="s">
        <v>24</v>
      </c>
      <c r="H239" s="9" t="s">
        <v>1004</v>
      </c>
      <c r="I239" s="7" t="s">
        <v>1005</v>
      </c>
      <c r="J239" s="7" t="s">
        <v>1006</v>
      </c>
      <c r="K239" s="7" t="s">
        <v>1007</v>
      </c>
      <c r="L239" s="7">
        <v>102</v>
      </c>
      <c r="M239" s="7">
        <v>100</v>
      </c>
      <c r="N239" s="7" t="s">
        <v>34</v>
      </c>
      <c r="O239" s="7" t="s">
        <v>35</v>
      </c>
      <c r="P239" s="10"/>
      <c r="Q239" s="10"/>
      <c r="R239" s="10"/>
      <c r="S239" s="10"/>
      <c r="T239" s="10"/>
      <c r="U239" s="10"/>
      <c r="V239" s="10"/>
      <c r="W239" s="10"/>
      <c r="X239" s="10"/>
      <c r="Y239" s="5">
        <f t="shared" si="24"/>
        <v>1</v>
      </c>
      <c r="Z239" s="5">
        <f t="shared" si="25"/>
        <v>0</v>
      </c>
      <c r="AA239" s="5">
        <f t="shared" si="26"/>
        <v>0</v>
      </c>
      <c r="AB239" s="5">
        <f t="shared" si="27"/>
        <v>0</v>
      </c>
      <c r="AC239" s="11">
        <f t="shared" si="28"/>
        <v>0</v>
      </c>
    </row>
    <row r="240" spans="1:29" x14ac:dyDescent="0.25">
      <c r="A240" s="6">
        <f t="shared" si="29"/>
        <v>238</v>
      </c>
      <c r="B240" s="7" t="s">
        <v>1002</v>
      </c>
      <c r="C240" s="8" t="str">
        <f t="shared" si="23"/>
        <v>MIR</v>
      </c>
      <c r="D240" s="8" t="str">
        <f>IF(F240="","",INDEX([2]B!$I$2:$I$112,MATCH(F240,[2]B!$K$2:$K$112,0)))</f>
        <v>3. Desarrollo económico</v>
      </c>
      <c r="E240" s="8" t="str">
        <f>IF(F240="","",INDEX([2]B!$J$2:$J$112,MATCH(F240,[2]B!$K$2:$K$112,0)))</f>
        <v>3.7. Turismo</v>
      </c>
      <c r="F240" s="7" t="s">
        <v>1003</v>
      </c>
      <c r="G240" s="7" t="s">
        <v>36</v>
      </c>
      <c r="H240" s="9" t="s">
        <v>1008</v>
      </c>
      <c r="I240" s="7" t="s">
        <v>1009</v>
      </c>
      <c r="J240" s="7" t="s">
        <v>1010</v>
      </c>
      <c r="K240" s="7" t="s">
        <v>1011</v>
      </c>
      <c r="L240" s="7">
        <v>65</v>
      </c>
      <c r="M240" s="7">
        <v>100</v>
      </c>
      <c r="N240" s="7" t="s">
        <v>34</v>
      </c>
      <c r="O240" s="7" t="s">
        <v>35</v>
      </c>
      <c r="P240" s="10"/>
      <c r="Q240" s="10"/>
      <c r="R240" s="10"/>
      <c r="S240" s="10"/>
      <c r="T240" s="10"/>
      <c r="U240" s="10"/>
      <c r="V240" s="10"/>
      <c r="W240" s="10"/>
      <c r="X240" s="10"/>
      <c r="Y240" s="5">
        <f t="shared" si="24"/>
        <v>0</v>
      </c>
      <c r="Z240" s="5">
        <f t="shared" si="25"/>
        <v>1</v>
      </c>
      <c r="AA240" s="5">
        <f t="shared" si="26"/>
        <v>0</v>
      </c>
      <c r="AB240" s="5">
        <f t="shared" si="27"/>
        <v>0</v>
      </c>
      <c r="AC240" s="11">
        <f t="shared" si="28"/>
        <v>0</v>
      </c>
    </row>
    <row r="241" spans="1:29" x14ac:dyDescent="0.25">
      <c r="A241" s="6">
        <f t="shared" si="29"/>
        <v>239</v>
      </c>
      <c r="B241" s="7" t="s">
        <v>1002</v>
      </c>
      <c r="C241" s="8" t="str">
        <f t="shared" si="23"/>
        <v>MIR</v>
      </c>
      <c r="D241" s="8" t="str">
        <f>IF(F241="","",INDEX([2]B!$I$2:$I$112,MATCH(F241,[2]B!$K$2:$K$112,0)))</f>
        <v>3. Desarrollo económico</v>
      </c>
      <c r="E241" s="8" t="str">
        <f>IF(F241="","",INDEX([2]B!$J$2:$J$112,MATCH(F241,[2]B!$K$2:$K$112,0)))</f>
        <v>3.7. Turismo</v>
      </c>
      <c r="F241" s="7" t="s">
        <v>1003</v>
      </c>
      <c r="G241" s="7" t="s">
        <v>26</v>
      </c>
      <c r="H241" s="9" t="s">
        <v>1012</v>
      </c>
      <c r="I241" s="7" t="s">
        <v>1013</v>
      </c>
      <c r="J241" s="7" t="s">
        <v>1014</v>
      </c>
      <c r="K241" s="7" t="s">
        <v>1015</v>
      </c>
      <c r="L241" s="7">
        <v>95</v>
      </c>
      <c r="M241" s="7">
        <v>100</v>
      </c>
      <c r="N241" s="7" t="s">
        <v>45</v>
      </c>
      <c r="O241" s="7" t="s">
        <v>35</v>
      </c>
      <c r="P241" s="10">
        <v>5068484.72</v>
      </c>
      <c r="Q241" s="10">
        <v>216790</v>
      </c>
      <c r="R241" s="10">
        <v>961979</v>
      </c>
      <c r="S241" s="10"/>
      <c r="T241" s="10">
        <v>20200</v>
      </c>
      <c r="U241" s="10"/>
      <c r="V241" s="10"/>
      <c r="W241" s="10"/>
      <c r="X241" s="10"/>
      <c r="Y241" s="5">
        <f t="shared" si="24"/>
        <v>0</v>
      </c>
      <c r="Z241" s="5">
        <f t="shared" si="25"/>
        <v>0</v>
      </c>
      <c r="AA241" s="5">
        <f t="shared" si="26"/>
        <v>1</v>
      </c>
      <c r="AB241" s="5">
        <f t="shared" si="27"/>
        <v>0</v>
      </c>
      <c r="AC241" s="11">
        <f t="shared" si="28"/>
        <v>6267453.7199999997</v>
      </c>
    </row>
    <row r="242" spans="1:29" x14ac:dyDescent="0.25">
      <c r="A242" s="6">
        <f t="shared" si="29"/>
        <v>240</v>
      </c>
      <c r="B242" s="7" t="s">
        <v>1002</v>
      </c>
      <c r="C242" s="8" t="str">
        <f t="shared" si="23"/>
        <v>MIR</v>
      </c>
      <c r="D242" s="8" t="str">
        <f>IF(F242="","",INDEX([2]B!$I$2:$I$112,MATCH(F242,[2]B!$K$2:$K$112,0)))</f>
        <v>3. Desarrollo económico</v>
      </c>
      <c r="E242" s="8" t="str">
        <f>IF(F242="","",INDEX([2]B!$J$2:$J$112,MATCH(F242,[2]B!$K$2:$K$112,0)))</f>
        <v>3.7. Turismo</v>
      </c>
      <c r="F242" s="7" t="s">
        <v>1003</v>
      </c>
      <c r="G242" s="7" t="s">
        <v>27</v>
      </c>
      <c r="H242" s="9" t="s">
        <v>1016</v>
      </c>
      <c r="I242" s="7" t="s">
        <v>1017</v>
      </c>
      <c r="J242" s="7" t="s">
        <v>1018</v>
      </c>
      <c r="K242" s="7" t="s">
        <v>1019</v>
      </c>
      <c r="L242" s="7">
        <v>95</v>
      </c>
      <c r="M242" s="7">
        <v>100</v>
      </c>
      <c r="N242" s="7" t="s">
        <v>45</v>
      </c>
      <c r="O242" s="7" t="s">
        <v>35</v>
      </c>
      <c r="P242" s="10"/>
      <c r="Q242" s="10"/>
      <c r="R242" s="10"/>
      <c r="S242" s="10"/>
      <c r="T242" s="10"/>
      <c r="U242" s="10"/>
      <c r="V242" s="10"/>
      <c r="W242" s="10"/>
      <c r="X242" s="10"/>
      <c r="Y242" s="5">
        <f t="shared" si="24"/>
        <v>0</v>
      </c>
      <c r="Z242" s="5">
        <f t="shared" si="25"/>
        <v>0</v>
      </c>
      <c r="AA242" s="5">
        <f t="shared" si="26"/>
        <v>0</v>
      </c>
      <c r="AB242" s="5">
        <f t="shared" si="27"/>
        <v>1</v>
      </c>
      <c r="AC242" s="11">
        <f t="shared" si="28"/>
        <v>0</v>
      </c>
    </row>
    <row r="243" spans="1:29" x14ac:dyDescent="0.25">
      <c r="A243" s="6">
        <f t="shared" si="29"/>
        <v>241</v>
      </c>
      <c r="B243" s="7" t="s">
        <v>1002</v>
      </c>
      <c r="C243" s="8" t="str">
        <f t="shared" si="23"/>
        <v>MIR</v>
      </c>
      <c r="D243" s="8" t="str">
        <f>IF(F243="","",INDEX([2]B!$I$2:$I$112,MATCH(F243,[2]B!$K$2:$K$112,0)))</f>
        <v>3. Desarrollo económico</v>
      </c>
      <c r="E243" s="8" t="str">
        <f>IF(F243="","",INDEX([2]B!$J$2:$J$112,MATCH(F243,[2]B!$K$2:$K$112,0)))</f>
        <v>3.7. Turismo</v>
      </c>
      <c r="F243" s="7" t="s">
        <v>1003</v>
      </c>
      <c r="G243" s="7" t="s">
        <v>27</v>
      </c>
      <c r="H243" s="9" t="s">
        <v>1020</v>
      </c>
      <c r="I243" s="7" t="s">
        <v>1021</v>
      </c>
      <c r="J243" s="7" t="s">
        <v>1022</v>
      </c>
      <c r="K243" s="7" t="s">
        <v>1019</v>
      </c>
      <c r="L243" s="7">
        <v>95</v>
      </c>
      <c r="M243" s="7">
        <v>100</v>
      </c>
      <c r="N243" s="7" t="s">
        <v>45</v>
      </c>
      <c r="O243" s="7" t="s">
        <v>35</v>
      </c>
      <c r="P243" s="10"/>
      <c r="Q243" s="10"/>
      <c r="R243" s="10"/>
      <c r="S243" s="10"/>
      <c r="T243" s="10"/>
      <c r="U243" s="10"/>
      <c r="V243" s="10"/>
      <c r="W243" s="10"/>
      <c r="X243" s="10"/>
      <c r="Y243" s="5">
        <f t="shared" si="24"/>
        <v>0</v>
      </c>
      <c r="Z243" s="5">
        <f t="shared" si="25"/>
        <v>0</v>
      </c>
      <c r="AA243" s="5">
        <f t="shared" si="26"/>
        <v>0</v>
      </c>
      <c r="AB243" s="5">
        <f t="shared" si="27"/>
        <v>1</v>
      </c>
      <c r="AC243" s="11">
        <f t="shared" si="28"/>
        <v>0</v>
      </c>
    </row>
    <row r="244" spans="1:29" x14ac:dyDescent="0.25">
      <c r="A244" s="6">
        <f t="shared" si="29"/>
        <v>242</v>
      </c>
      <c r="B244" s="7" t="s">
        <v>1023</v>
      </c>
      <c r="C244" s="8" t="str">
        <f t="shared" si="23"/>
        <v>MIR</v>
      </c>
      <c r="D244" s="8" t="str">
        <f>IF(F244="","",INDEX([2]B!$I$2:$I$112,MATCH(F244,[2]B!$K$2:$K$112,0)))</f>
        <v>3. Desarrollo económico</v>
      </c>
      <c r="E244" s="8" t="str">
        <f>IF(F244="","",INDEX([2]B!$J$2:$J$112,MATCH(F244,[2]B!$K$2:$K$112,0)))</f>
        <v>3.1. Asuntos económicos comerciales y laborales generales</v>
      </c>
      <c r="F244" s="7" t="s">
        <v>988</v>
      </c>
      <c r="G244" s="7" t="s">
        <v>24</v>
      </c>
      <c r="H244" s="9" t="s">
        <v>1024</v>
      </c>
      <c r="I244" s="7" t="s">
        <v>1025</v>
      </c>
      <c r="J244" s="7" t="s">
        <v>1026</v>
      </c>
      <c r="K244" s="7" t="s">
        <v>1027</v>
      </c>
      <c r="L244" s="7">
        <v>55</v>
      </c>
      <c r="M244" s="7">
        <v>55</v>
      </c>
      <c r="N244" s="7" t="s">
        <v>34</v>
      </c>
      <c r="O244" s="7" t="s">
        <v>35</v>
      </c>
      <c r="P244" s="10"/>
      <c r="Q244" s="10"/>
      <c r="R244" s="10"/>
      <c r="S244" s="10"/>
      <c r="T244" s="10"/>
      <c r="U244" s="10"/>
      <c r="V244" s="10"/>
      <c r="W244" s="10"/>
      <c r="X244" s="10"/>
      <c r="Y244" s="5">
        <f t="shared" si="24"/>
        <v>1</v>
      </c>
      <c r="Z244" s="5">
        <f t="shared" si="25"/>
        <v>0</v>
      </c>
      <c r="AA244" s="5">
        <f t="shared" si="26"/>
        <v>0</v>
      </c>
      <c r="AB244" s="5">
        <f t="shared" si="27"/>
        <v>0</v>
      </c>
      <c r="AC244" s="11">
        <f t="shared" si="28"/>
        <v>0</v>
      </c>
    </row>
    <row r="245" spans="1:29" x14ac:dyDescent="0.25">
      <c r="A245" s="6">
        <f t="shared" si="29"/>
        <v>243</v>
      </c>
      <c r="B245" s="7" t="s">
        <v>1023</v>
      </c>
      <c r="C245" s="8" t="str">
        <f t="shared" si="23"/>
        <v>MIR</v>
      </c>
      <c r="D245" s="8" t="str">
        <f>IF(F245="","",INDEX([2]B!$I$2:$I$112,MATCH(F245,[2]B!$K$2:$K$112,0)))</f>
        <v>3. Desarrollo económico</v>
      </c>
      <c r="E245" s="8" t="str">
        <f>IF(F245="","",INDEX([2]B!$J$2:$J$112,MATCH(F245,[2]B!$K$2:$K$112,0)))</f>
        <v>3.1. Asuntos económicos comerciales y laborales generales</v>
      </c>
      <c r="F245" s="7" t="s">
        <v>988</v>
      </c>
      <c r="G245" s="7" t="s">
        <v>36</v>
      </c>
      <c r="H245" s="9" t="s">
        <v>1028</v>
      </c>
      <c r="I245" s="7" t="s">
        <v>1029</v>
      </c>
      <c r="J245" s="7" t="s">
        <v>1030</v>
      </c>
      <c r="K245" s="7" t="s">
        <v>1031</v>
      </c>
      <c r="L245" s="7">
        <v>95</v>
      </c>
      <c r="M245" s="7">
        <v>100</v>
      </c>
      <c r="N245" s="7" t="s">
        <v>34</v>
      </c>
      <c r="O245" s="7" t="s">
        <v>35</v>
      </c>
      <c r="P245" s="10"/>
      <c r="Q245" s="10"/>
      <c r="R245" s="10"/>
      <c r="S245" s="10"/>
      <c r="T245" s="10"/>
      <c r="U245" s="10"/>
      <c r="V245" s="10"/>
      <c r="W245" s="10"/>
      <c r="X245" s="10"/>
      <c r="Y245" s="5">
        <f t="shared" si="24"/>
        <v>0</v>
      </c>
      <c r="Z245" s="5">
        <f t="shared" si="25"/>
        <v>1</v>
      </c>
      <c r="AA245" s="5">
        <f t="shared" si="26"/>
        <v>0</v>
      </c>
      <c r="AB245" s="5">
        <f t="shared" si="27"/>
        <v>0</v>
      </c>
      <c r="AC245" s="11">
        <f t="shared" si="28"/>
        <v>0</v>
      </c>
    </row>
    <row r="246" spans="1:29" x14ac:dyDescent="0.25">
      <c r="A246" s="6">
        <f t="shared" si="29"/>
        <v>244</v>
      </c>
      <c r="B246" s="7" t="s">
        <v>1023</v>
      </c>
      <c r="C246" s="8" t="str">
        <f t="shared" si="23"/>
        <v>MIR</v>
      </c>
      <c r="D246" s="8" t="str">
        <f>IF(F246="","",INDEX([2]B!$I$2:$I$112,MATCH(F246,[2]B!$K$2:$K$112,0)))</f>
        <v>3. Desarrollo económico</v>
      </c>
      <c r="E246" s="8" t="str">
        <f>IF(F246="","",INDEX([2]B!$J$2:$J$112,MATCH(F246,[2]B!$K$2:$K$112,0)))</f>
        <v>3.1. Asuntos económicos comerciales y laborales generales</v>
      </c>
      <c r="F246" s="7" t="s">
        <v>988</v>
      </c>
      <c r="G246" s="7" t="s">
        <v>26</v>
      </c>
      <c r="H246" s="9" t="s">
        <v>1032</v>
      </c>
      <c r="I246" s="7" t="s">
        <v>1033</v>
      </c>
      <c r="J246" s="7" t="s">
        <v>1034</v>
      </c>
      <c r="K246" s="7" t="s">
        <v>1035</v>
      </c>
      <c r="L246" s="7">
        <v>0</v>
      </c>
      <c r="M246" s="7">
        <v>0</v>
      </c>
      <c r="N246" s="7" t="s">
        <v>45</v>
      </c>
      <c r="O246" s="7" t="s">
        <v>143</v>
      </c>
      <c r="P246" s="10"/>
      <c r="Q246" s="10">
        <v>30000</v>
      </c>
      <c r="R246" s="10"/>
      <c r="S246" s="10"/>
      <c r="T246" s="10"/>
      <c r="U246" s="10"/>
      <c r="V246" s="10"/>
      <c r="W246" s="10"/>
      <c r="X246" s="10"/>
      <c r="Y246" s="5">
        <f t="shared" si="24"/>
        <v>0</v>
      </c>
      <c r="Z246" s="5">
        <f t="shared" si="25"/>
        <v>0</v>
      </c>
      <c r="AA246" s="5">
        <f t="shared" si="26"/>
        <v>1</v>
      </c>
      <c r="AB246" s="5">
        <f t="shared" si="27"/>
        <v>0</v>
      </c>
      <c r="AC246" s="11">
        <f t="shared" si="28"/>
        <v>30000</v>
      </c>
    </row>
    <row r="247" spans="1:29" x14ac:dyDescent="0.25">
      <c r="A247" s="6">
        <f t="shared" si="29"/>
        <v>245</v>
      </c>
      <c r="B247" s="7" t="s">
        <v>1023</v>
      </c>
      <c r="C247" s="8" t="str">
        <f t="shared" si="23"/>
        <v>MIR</v>
      </c>
      <c r="D247" s="8" t="str">
        <f>IF(F247="","",INDEX([2]B!$I$2:$I$112,MATCH(F247,[2]B!$K$2:$K$112,0)))</f>
        <v>3. Desarrollo económico</v>
      </c>
      <c r="E247" s="8" t="str">
        <f>IF(F247="","",INDEX([2]B!$J$2:$J$112,MATCH(F247,[2]B!$K$2:$K$112,0)))</f>
        <v>3.1. Asuntos económicos comerciales y laborales generales</v>
      </c>
      <c r="F247" s="7" t="s">
        <v>988</v>
      </c>
      <c r="G247" s="7" t="s">
        <v>27</v>
      </c>
      <c r="H247" s="9" t="s">
        <v>1036</v>
      </c>
      <c r="I247" s="7" t="s">
        <v>1037</v>
      </c>
      <c r="J247" s="7" t="s">
        <v>1030</v>
      </c>
      <c r="K247" s="7" t="s">
        <v>1031</v>
      </c>
      <c r="L247" s="7">
        <v>90</v>
      </c>
      <c r="M247" s="7">
        <v>100</v>
      </c>
      <c r="N247" s="7" t="s">
        <v>45</v>
      </c>
      <c r="O247" s="7" t="s">
        <v>35</v>
      </c>
      <c r="P247" s="10"/>
      <c r="Q247" s="10"/>
      <c r="R247" s="10"/>
      <c r="S247" s="10"/>
      <c r="T247" s="10"/>
      <c r="U247" s="10"/>
      <c r="V247" s="10"/>
      <c r="W247" s="10"/>
      <c r="X247" s="10"/>
      <c r="Y247" s="5">
        <f t="shared" si="24"/>
        <v>0</v>
      </c>
      <c r="Z247" s="5">
        <f t="shared" si="25"/>
        <v>0</v>
      </c>
      <c r="AA247" s="5">
        <f t="shared" si="26"/>
        <v>0</v>
      </c>
      <c r="AB247" s="5">
        <f t="shared" si="27"/>
        <v>1</v>
      </c>
      <c r="AC247" s="11">
        <f t="shared" si="28"/>
        <v>0</v>
      </c>
    </row>
    <row r="248" spans="1:29" x14ac:dyDescent="0.25">
      <c r="A248" s="6">
        <f t="shared" si="29"/>
        <v>246</v>
      </c>
      <c r="B248" s="7" t="s">
        <v>1023</v>
      </c>
      <c r="C248" s="8" t="str">
        <f t="shared" si="23"/>
        <v>MIR</v>
      </c>
      <c r="D248" s="8" t="str">
        <f>IF(F248="","",INDEX([2]B!$I$2:$I$112,MATCH(F248,[2]B!$K$2:$K$112,0)))</f>
        <v>3. Desarrollo económico</v>
      </c>
      <c r="E248" s="8" t="str">
        <f>IF(F248="","",INDEX([2]B!$J$2:$J$112,MATCH(F248,[2]B!$K$2:$K$112,0)))</f>
        <v>3.1. Asuntos económicos comerciales y laborales generales</v>
      </c>
      <c r="F248" s="7" t="s">
        <v>988</v>
      </c>
      <c r="G248" s="7" t="s">
        <v>26</v>
      </c>
      <c r="H248" s="9" t="s">
        <v>1038</v>
      </c>
      <c r="I248" s="7" t="s">
        <v>1039</v>
      </c>
      <c r="J248" s="7" t="s">
        <v>1040</v>
      </c>
      <c r="K248" s="7" t="s">
        <v>1041</v>
      </c>
      <c r="L248" s="7">
        <v>0</v>
      </c>
      <c r="M248" s="7">
        <v>0</v>
      </c>
      <c r="N248" s="7" t="s">
        <v>45</v>
      </c>
      <c r="O248" s="7" t="s">
        <v>143</v>
      </c>
      <c r="P248" s="10"/>
      <c r="Q248" s="10">
        <v>15150</v>
      </c>
      <c r="R248" s="10">
        <v>10020</v>
      </c>
      <c r="S248" s="10"/>
      <c r="T248" s="10">
        <v>10100</v>
      </c>
      <c r="U248" s="10"/>
      <c r="V248" s="10"/>
      <c r="W248" s="10"/>
      <c r="X248" s="10"/>
      <c r="Y248" s="5">
        <f t="shared" si="24"/>
        <v>0</v>
      </c>
      <c r="Z248" s="5">
        <f t="shared" si="25"/>
        <v>0</v>
      </c>
      <c r="AA248" s="5">
        <f t="shared" si="26"/>
        <v>1</v>
      </c>
      <c r="AB248" s="5">
        <f t="shared" si="27"/>
        <v>0</v>
      </c>
      <c r="AC248" s="11">
        <f t="shared" si="28"/>
        <v>35270</v>
      </c>
    </row>
    <row r="249" spans="1:29" x14ac:dyDescent="0.25">
      <c r="A249" s="6">
        <f t="shared" si="29"/>
        <v>247</v>
      </c>
      <c r="B249" s="7" t="s">
        <v>1023</v>
      </c>
      <c r="C249" s="8" t="str">
        <f t="shared" si="23"/>
        <v>MIR</v>
      </c>
      <c r="D249" s="8" t="str">
        <f>IF(F249="","",INDEX([2]B!$I$2:$I$112,MATCH(F249,[2]B!$K$2:$K$112,0)))</f>
        <v>3. Desarrollo económico</v>
      </c>
      <c r="E249" s="8" t="str">
        <f>IF(F249="","",INDEX([2]B!$J$2:$J$112,MATCH(F249,[2]B!$K$2:$K$112,0)))</f>
        <v>3.1. Asuntos económicos comerciales y laborales generales</v>
      </c>
      <c r="F249" s="7" t="s">
        <v>988</v>
      </c>
      <c r="G249" s="7" t="s">
        <v>27</v>
      </c>
      <c r="H249" s="9" t="s">
        <v>1042</v>
      </c>
      <c r="I249" s="7" t="s">
        <v>1043</v>
      </c>
      <c r="J249" s="7" t="s">
        <v>552</v>
      </c>
      <c r="K249" s="7" t="s">
        <v>553</v>
      </c>
      <c r="L249" s="7">
        <v>90</v>
      </c>
      <c r="M249" s="7">
        <v>100</v>
      </c>
      <c r="N249" s="7" t="s">
        <v>45</v>
      </c>
      <c r="O249" s="7" t="s">
        <v>35</v>
      </c>
      <c r="P249" s="10"/>
      <c r="Q249" s="10"/>
      <c r="R249" s="10"/>
      <c r="S249" s="10"/>
      <c r="T249" s="10"/>
      <c r="U249" s="10"/>
      <c r="V249" s="10"/>
      <c r="W249" s="10"/>
      <c r="X249" s="10"/>
      <c r="Y249" s="5">
        <f t="shared" si="24"/>
        <v>0</v>
      </c>
      <c r="Z249" s="5">
        <f t="shared" si="25"/>
        <v>0</v>
      </c>
      <c r="AA249" s="5">
        <f t="shared" si="26"/>
        <v>0</v>
      </c>
      <c r="AB249" s="5">
        <f t="shared" si="27"/>
        <v>1</v>
      </c>
      <c r="AC249" s="11">
        <f t="shared" si="28"/>
        <v>0</v>
      </c>
    </row>
    <row r="250" spans="1:29" x14ac:dyDescent="0.25">
      <c r="A250" s="6">
        <f t="shared" si="29"/>
        <v>248</v>
      </c>
      <c r="B250" s="7" t="s">
        <v>1023</v>
      </c>
      <c r="C250" s="8" t="str">
        <f t="shared" si="23"/>
        <v>MIR</v>
      </c>
      <c r="D250" s="8" t="str">
        <f>IF(F250="","",INDEX([2]B!$I$2:$I$112,MATCH(F250,[2]B!$K$2:$K$112,0)))</f>
        <v>3. Desarrollo económico</v>
      </c>
      <c r="E250" s="8" t="str">
        <f>IF(F250="","",INDEX([2]B!$J$2:$J$112,MATCH(F250,[2]B!$K$2:$K$112,0)))</f>
        <v>3.1. Asuntos económicos comerciales y laborales generales</v>
      </c>
      <c r="F250" s="7" t="s">
        <v>988</v>
      </c>
      <c r="G250" s="7" t="s">
        <v>26</v>
      </c>
      <c r="H250" s="9" t="s">
        <v>1044</v>
      </c>
      <c r="I250" s="7" t="s">
        <v>1045</v>
      </c>
      <c r="J250" s="7" t="s">
        <v>1046</v>
      </c>
      <c r="K250" s="7" t="s">
        <v>1047</v>
      </c>
      <c r="L250" s="7">
        <v>0</v>
      </c>
      <c r="M250" s="7">
        <v>0</v>
      </c>
      <c r="N250" s="7" t="s">
        <v>45</v>
      </c>
      <c r="O250" s="7" t="s">
        <v>143</v>
      </c>
      <c r="P250" s="10"/>
      <c r="Q250" s="10">
        <v>3030</v>
      </c>
      <c r="R250" s="10">
        <v>10000</v>
      </c>
      <c r="S250" s="10"/>
      <c r="T250" s="10"/>
      <c r="U250" s="10"/>
      <c r="V250" s="10"/>
      <c r="W250" s="10"/>
      <c r="X250" s="10"/>
      <c r="Y250" s="5">
        <f t="shared" si="24"/>
        <v>0</v>
      </c>
      <c r="Z250" s="5">
        <f t="shared" si="25"/>
        <v>0</v>
      </c>
      <c r="AA250" s="5">
        <f t="shared" si="26"/>
        <v>1</v>
      </c>
      <c r="AB250" s="5">
        <f t="shared" si="27"/>
        <v>0</v>
      </c>
      <c r="AC250" s="11">
        <f t="shared" si="28"/>
        <v>13030</v>
      </c>
    </row>
    <row r="251" spans="1:29" x14ac:dyDescent="0.25">
      <c r="A251" s="6">
        <f t="shared" si="29"/>
        <v>249</v>
      </c>
      <c r="B251" s="7" t="s">
        <v>1023</v>
      </c>
      <c r="C251" s="8" t="str">
        <f t="shared" si="23"/>
        <v>MIR</v>
      </c>
      <c r="D251" s="8" t="str">
        <f>IF(F251="","",INDEX([2]B!$I$2:$I$112,MATCH(F251,[2]B!$K$2:$K$112,0)))</f>
        <v>3. Desarrollo económico</v>
      </c>
      <c r="E251" s="8" t="str">
        <f>IF(F251="","",INDEX([2]B!$J$2:$J$112,MATCH(F251,[2]B!$K$2:$K$112,0)))</f>
        <v>3.1. Asuntos económicos comerciales y laborales generales</v>
      </c>
      <c r="F251" s="7" t="s">
        <v>988</v>
      </c>
      <c r="G251" s="7" t="s">
        <v>27</v>
      </c>
      <c r="H251" s="9" t="s">
        <v>1048</v>
      </c>
      <c r="I251" s="7" t="s">
        <v>1049</v>
      </c>
      <c r="J251" s="7" t="s">
        <v>1050</v>
      </c>
      <c r="K251" s="7" t="s">
        <v>1051</v>
      </c>
      <c r="L251" s="7">
        <v>90</v>
      </c>
      <c r="M251" s="7">
        <v>100</v>
      </c>
      <c r="N251" s="7" t="s">
        <v>45</v>
      </c>
      <c r="O251" s="7" t="s">
        <v>35</v>
      </c>
      <c r="P251" s="10"/>
      <c r="Q251" s="10"/>
      <c r="R251" s="10"/>
      <c r="S251" s="10"/>
      <c r="T251" s="10"/>
      <c r="U251" s="10"/>
      <c r="V251" s="10"/>
      <c r="W251" s="10"/>
      <c r="X251" s="10"/>
      <c r="Y251" s="5">
        <f t="shared" si="24"/>
        <v>0</v>
      </c>
      <c r="Z251" s="5">
        <f t="shared" si="25"/>
        <v>0</v>
      </c>
      <c r="AA251" s="5">
        <f t="shared" si="26"/>
        <v>0</v>
      </c>
      <c r="AB251" s="5">
        <f t="shared" si="27"/>
        <v>1</v>
      </c>
      <c r="AC251" s="11">
        <f t="shared" si="28"/>
        <v>0</v>
      </c>
    </row>
    <row r="252" spans="1:29" x14ac:dyDescent="0.25">
      <c r="A252" s="6">
        <f t="shared" si="29"/>
        <v>250</v>
      </c>
      <c r="B252" s="7" t="s">
        <v>1023</v>
      </c>
      <c r="C252" s="8" t="str">
        <f t="shared" si="23"/>
        <v>MIR</v>
      </c>
      <c r="D252" s="8" t="str">
        <f>IF(F252="","",INDEX([2]B!$I$2:$I$112,MATCH(F252,[2]B!$K$2:$K$112,0)))</f>
        <v>3. Desarrollo económico</v>
      </c>
      <c r="E252" s="8" t="str">
        <f>IF(F252="","",INDEX([2]B!$J$2:$J$112,MATCH(F252,[2]B!$K$2:$K$112,0)))</f>
        <v>3.1. Asuntos económicos comerciales y laborales generales</v>
      </c>
      <c r="F252" s="7" t="s">
        <v>988</v>
      </c>
      <c r="G252" s="7" t="s">
        <v>26</v>
      </c>
      <c r="H252" s="9" t="s">
        <v>1052</v>
      </c>
      <c r="I252" s="7" t="s">
        <v>1053</v>
      </c>
      <c r="J252" s="7" t="s">
        <v>1054</v>
      </c>
      <c r="K252" s="7" t="s">
        <v>1035</v>
      </c>
      <c r="L252" s="7">
        <v>0</v>
      </c>
      <c r="M252" s="7">
        <v>0</v>
      </c>
      <c r="N252" s="7" t="s">
        <v>45</v>
      </c>
      <c r="O252" s="7" t="s">
        <v>143</v>
      </c>
      <c r="P252" s="10">
        <v>479663.6</v>
      </c>
      <c r="Q252" s="10">
        <v>9020</v>
      </c>
      <c r="R252" s="10">
        <v>1001</v>
      </c>
      <c r="S252" s="10"/>
      <c r="T252" s="10">
        <v>20200</v>
      </c>
      <c r="U252" s="10"/>
      <c r="V252" s="10"/>
      <c r="W252" s="10"/>
      <c r="X252" s="10"/>
      <c r="Y252" s="5">
        <f t="shared" si="24"/>
        <v>0</v>
      </c>
      <c r="Z252" s="5">
        <f t="shared" si="25"/>
        <v>0</v>
      </c>
      <c r="AA252" s="5">
        <f t="shared" si="26"/>
        <v>1</v>
      </c>
      <c r="AB252" s="5">
        <f t="shared" si="27"/>
        <v>0</v>
      </c>
      <c r="AC252" s="11">
        <f t="shared" si="28"/>
        <v>509884.6</v>
      </c>
    </row>
    <row r="253" spans="1:29" x14ac:dyDescent="0.25">
      <c r="A253" s="6">
        <f t="shared" si="29"/>
        <v>251</v>
      </c>
      <c r="B253" s="7" t="s">
        <v>1023</v>
      </c>
      <c r="C253" s="8" t="str">
        <f t="shared" si="23"/>
        <v>MIR</v>
      </c>
      <c r="D253" s="8" t="str">
        <f>IF(F253="","",INDEX([2]B!$I$2:$I$112,MATCH(F253,[2]B!$K$2:$K$112,0)))</f>
        <v>3. Desarrollo económico</v>
      </c>
      <c r="E253" s="8" t="str">
        <f>IF(F253="","",INDEX([2]B!$J$2:$J$112,MATCH(F253,[2]B!$K$2:$K$112,0)))</f>
        <v>3.1. Asuntos económicos comerciales y laborales generales</v>
      </c>
      <c r="F253" s="7" t="s">
        <v>988</v>
      </c>
      <c r="G253" s="7" t="s">
        <v>27</v>
      </c>
      <c r="H253" s="9" t="s">
        <v>1055</v>
      </c>
      <c r="I253" s="7" t="s">
        <v>1056</v>
      </c>
      <c r="J253" s="7" t="s">
        <v>1030</v>
      </c>
      <c r="K253" s="7" t="s">
        <v>1031</v>
      </c>
      <c r="L253" s="7">
        <v>90</v>
      </c>
      <c r="M253" s="7">
        <v>100</v>
      </c>
      <c r="N253" s="7" t="s">
        <v>45</v>
      </c>
      <c r="O253" s="7" t="s">
        <v>35</v>
      </c>
      <c r="P253" s="10"/>
      <c r="Q253" s="10"/>
      <c r="R253" s="10"/>
      <c r="S253" s="10"/>
      <c r="T253" s="10"/>
      <c r="U253" s="10"/>
      <c r="V253" s="10"/>
      <c r="W253" s="10"/>
      <c r="X253" s="10"/>
      <c r="Y253" s="5">
        <f t="shared" si="24"/>
        <v>0</v>
      </c>
      <c r="Z253" s="5">
        <f t="shared" si="25"/>
        <v>0</v>
      </c>
      <c r="AA253" s="5">
        <f t="shared" si="26"/>
        <v>0</v>
      </c>
      <c r="AB253" s="5">
        <f t="shared" si="27"/>
        <v>1</v>
      </c>
      <c r="AC253" s="11">
        <f t="shared" si="28"/>
        <v>0</v>
      </c>
    </row>
    <row r="254" spans="1:29" x14ac:dyDescent="0.25">
      <c r="A254" s="6">
        <f t="shared" si="29"/>
        <v>252</v>
      </c>
      <c r="B254" s="7" t="s">
        <v>1057</v>
      </c>
      <c r="C254" s="8" t="str">
        <f t="shared" si="23"/>
        <v>MIR</v>
      </c>
      <c r="D254" s="8" t="str">
        <f>IF(F254="","",INDEX([2]B!$I$2:$I$112,MATCH(F254,[2]B!$K$2:$K$112,0)))</f>
        <v>3. Desarrollo económico</v>
      </c>
      <c r="E254" s="8" t="str">
        <f>IF(F254="","",INDEX([2]B!$J$2:$J$112,MATCH(F254,[2]B!$K$2:$K$112,0)))</f>
        <v>3.2. Agropecuaria silvicultura pesca y caza</v>
      </c>
      <c r="F254" s="7" t="s">
        <v>1058</v>
      </c>
      <c r="G254" s="7" t="s">
        <v>24</v>
      </c>
      <c r="H254" s="9" t="s">
        <v>1059</v>
      </c>
      <c r="I254" s="7" t="s">
        <v>1060</v>
      </c>
      <c r="J254" s="7" t="s">
        <v>1061</v>
      </c>
      <c r="K254" s="7" t="s">
        <v>1062</v>
      </c>
      <c r="L254" s="7">
        <v>1</v>
      </c>
      <c r="M254" s="7">
        <v>1</v>
      </c>
      <c r="N254" s="7" t="s">
        <v>34</v>
      </c>
      <c r="O254" s="7" t="s">
        <v>143</v>
      </c>
      <c r="P254" s="10"/>
      <c r="Q254" s="10"/>
      <c r="R254" s="10"/>
      <c r="S254" s="10"/>
      <c r="T254" s="10"/>
      <c r="U254" s="10"/>
      <c r="V254" s="10"/>
      <c r="W254" s="10"/>
      <c r="X254" s="10"/>
      <c r="Y254" s="5">
        <f t="shared" si="24"/>
        <v>1</v>
      </c>
      <c r="Z254" s="5">
        <f t="shared" si="25"/>
        <v>0</v>
      </c>
      <c r="AA254" s="5">
        <f t="shared" si="26"/>
        <v>0</v>
      </c>
      <c r="AB254" s="5">
        <f t="shared" si="27"/>
        <v>0</v>
      </c>
      <c r="AC254" s="11">
        <f t="shared" si="28"/>
        <v>0</v>
      </c>
    </row>
    <row r="255" spans="1:29" x14ac:dyDescent="0.25">
      <c r="A255" s="6">
        <f t="shared" si="29"/>
        <v>253</v>
      </c>
      <c r="B255" s="7" t="s">
        <v>1057</v>
      </c>
      <c r="C255" s="8" t="str">
        <f t="shared" si="23"/>
        <v>MIR</v>
      </c>
      <c r="D255" s="8" t="str">
        <f>IF(F255="","",INDEX([2]B!$I$2:$I$112,MATCH(F255,[2]B!$K$2:$K$112,0)))</f>
        <v>3. Desarrollo económico</v>
      </c>
      <c r="E255" s="8" t="str">
        <f>IF(F255="","",INDEX([2]B!$J$2:$J$112,MATCH(F255,[2]B!$K$2:$K$112,0)))</f>
        <v>3.2. Agropecuaria silvicultura pesca y caza</v>
      </c>
      <c r="F255" s="7" t="s">
        <v>1058</v>
      </c>
      <c r="G255" s="7" t="s">
        <v>36</v>
      </c>
      <c r="H255" s="9" t="s">
        <v>1063</v>
      </c>
      <c r="I255" s="7" t="s">
        <v>1064</v>
      </c>
      <c r="J255" s="7" t="s">
        <v>1065</v>
      </c>
      <c r="K255" s="7" t="s">
        <v>1066</v>
      </c>
      <c r="L255" s="7">
        <v>820</v>
      </c>
      <c r="M255" s="7">
        <v>820</v>
      </c>
      <c r="N255" s="7" t="s">
        <v>34</v>
      </c>
      <c r="O255" s="7" t="s">
        <v>35</v>
      </c>
      <c r="P255" s="10"/>
      <c r="Q255" s="10"/>
      <c r="R255" s="10"/>
      <c r="S255" s="10"/>
      <c r="T255" s="10"/>
      <c r="U255" s="10"/>
      <c r="V255" s="10"/>
      <c r="W255" s="10"/>
      <c r="X255" s="10"/>
      <c r="Y255" s="5">
        <f t="shared" si="24"/>
        <v>0</v>
      </c>
      <c r="Z255" s="5">
        <f t="shared" si="25"/>
        <v>1</v>
      </c>
      <c r="AA255" s="5">
        <f t="shared" si="26"/>
        <v>0</v>
      </c>
      <c r="AB255" s="5">
        <f t="shared" si="27"/>
        <v>0</v>
      </c>
      <c r="AC255" s="11">
        <f t="shared" si="28"/>
        <v>0</v>
      </c>
    </row>
    <row r="256" spans="1:29" x14ac:dyDescent="0.25">
      <c r="A256" s="6">
        <f t="shared" si="29"/>
        <v>254</v>
      </c>
      <c r="B256" s="7" t="s">
        <v>1057</v>
      </c>
      <c r="C256" s="8" t="str">
        <f t="shared" si="23"/>
        <v>MIR</v>
      </c>
      <c r="D256" s="8" t="str">
        <f>IF(F256="","",INDEX([2]B!$I$2:$I$112,MATCH(F256,[2]B!$K$2:$K$112,0)))</f>
        <v>3. Desarrollo económico</v>
      </c>
      <c r="E256" s="8" t="str">
        <f>IF(F256="","",INDEX([2]B!$J$2:$J$112,MATCH(F256,[2]B!$K$2:$K$112,0)))</f>
        <v>3.2. Agropecuaria silvicultura pesca y caza</v>
      </c>
      <c r="F256" s="7" t="s">
        <v>1058</v>
      </c>
      <c r="G256" s="7" t="s">
        <v>26</v>
      </c>
      <c r="H256" s="9" t="s">
        <v>1067</v>
      </c>
      <c r="I256" s="7" t="s">
        <v>1068</v>
      </c>
      <c r="J256" s="7" t="s">
        <v>1069</v>
      </c>
      <c r="K256" s="7" t="s">
        <v>646</v>
      </c>
      <c r="L256" s="7">
        <v>80</v>
      </c>
      <c r="M256" s="7">
        <v>100</v>
      </c>
      <c r="N256" s="7" t="s">
        <v>45</v>
      </c>
      <c r="O256" s="7" t="s">
        <v>35</v>
      </c>
      <c r="P256" s="10"/>
      <c r="Q256" s="10">
        <v>1505570</v>
      </c>
      <c r="R256" s="10">
        <v>112032</v>
      </c>
      <c r="S256" s="10"/>
      <c r="T256" s="10"/>
      <c r="U256" s="10"/>
      <c r="V256" s="10"/>
      <c r="W256" s="10"/>
      <c r="X256" s="10"/>
      <c r="Y256" s="5">
        <f t="shared" si="24"/>
        <v>0</v>
      </c>
      <c r="Z256" s="5">
        <f t="shared" si="25"/>
        <v>0</v>
      </c>
      <c r="AA256" s="5">
        <f t="shared" si="26"/>
        <v>1</v>
      </c>
      <c r="AB256" s="5">
        <f t="shared" si="27"/>
        <v>0</v>
      </c>
      <c r="AC256" s="11">
        <f t="shared" si="28"/>
        <v>1617602</v>
      </c>
    </row>
    <row r="257" spans="1:29" x14ac:dyDescent="0.25">
      <c r="A257" s="6">
        <f t="shared" si="29"/>
        <v>255</v>
      </c>
      <c r="B257" s="7" t="s">
        <v>1057</v>
      </c>
      <c r="C257" s="8" t="str">
        <f t="shared" si="23"/>
        <v>MIR</v>
      </c>
      <c r="D257" s="8" t="str">
        <f>IF(F257="","",INDEX([2]B!$I$2:$I$112,MATCH(F257,[2]B!$K$2:$K$112,0)))</f>
        <v>3. Desarrollo económico</v>
      </c>
      <c r="E257" s="8" t="str">
        <f>IF(F257="","",INDEX([2]B!$J$2:$J$112,MATCH(F257,[2]B!$K$2:$K$112,0)))</f>
        <v>3.2. Agropecuaria silvicultura pesca y caza</v>
      </c>
      <c r="F257" s="7" t="s">
        <v>1058</v>
      </c>
      <c r="G257" s="7" t="s">
        <v>27</v>
      </c>
      <c r="H257" s="9" t="s">
        <v>1070</v>
      </c>
      <c r="I257" s="7" t="s">
        <v>1071</v>
      </c>
      <c r="J257" s="7" t="s">
        <v>1072</v>
      </c>
      <c r="K257" s="7" t="s">
        <v>1073</v>
      </c>
      <c r="L257" s="7">
        <v>80</v>
      </c>
      <c r="M257" s="7">
        <v>100</v>
      </c>
      <c r="N257" s="7" t="s">
        <v>45</v>
      </c>
      <c r="O257" s="7" t="s">
        <v>35</v>
      </c>
      <c r="P257" s="10"/>
      <c r="Q257" s="10"/>
      <c r="R257" s="10"/>
      <c r="S257" s="10"/>
      <c r="T257" s="10"/>
      <c r="U257" s="10"/>
      <c r="V257" s="10"/>
      <c r="W257" s="10"/>
      <c r="X257" s="10"/>
      <c r="Y257" s="5">
        <f t="shared" si="24"/>
        <v>0</v>
      </c>
      <c r="Z257" s="5">
        <f t="shared" si="25"/>
        <v>0</v>
      </c>
      <c r="AA257" s="5">
        <f t="shared" si="26"/>
        <v>0</v>
      </c>
      <c r="AB257" s="5">
        <f t="shared" si="27"/>
        <v>1</v>
      </c>
      <c r="AC257" s="11">
        <f t="shared" si="28"/>
        <v>0</v>
      </c>
    </row>
    <row r="258" spans="1:29" x14ac:dyDescent="0.25">
      <c r="A258" s="6">
        <f t="shared" si="29"/>
        <v>256</v>
      </c>
      <c r="B258" s="7" t="s">
        <v>1057</v>
      </c>
      <c r="C258" s="8" t="str">
        <f t="shared" si="23"/>
        <v>MIR</v>
      </c>
      <c r="D258" s="8" t="str">
        <f>IF(F258="","",INDEX([2]B!$I$2:$I$112,MATCH(F258,[2]B!$K$2:$K$112,0)))</f>
        <v>3. Desarrollo económico</v>
      </c>
      <c r="E258" s="8" t="str">
        <f>IF(F258="","",INDEX([2]B!$J$2:$J$112,MATCH(F258,[2]B!$K$2:$K$112,0)))</f>
        <v>3.2. Agropecuaria silvicultura pesca y caza</v>
      </c>
      <c r="F258" s="7" t="s">
        <v>1058</v>
      </c>
      <c r="G258" s="7" t="s">
        <v>27</v>
      </c>
      <c r="H258" s="9" t="s">
        <v>1074</v>
      </c>
      <c r="I258" s="7" t="s">
        <v>1075</v>
      </c>
      <c r="J258" s="7" t="s">
        <v>1076</v>
      </c>
      <c r="K258" s="7" t="s">
        <v>1077</v>
      </c>
      <c r="L258" s="7">
        <v>80</v>
      </c>
      <c r="M258" s="7">
        <v>100</v>
      </c>
      <c r="N258" s="7" t="s">
        <v>45</v>
      </c>
      <c r="O258" s="7" t="s">
        <v>35</v>
      </c>
      <c r="P258" s="10"/>
      <c r="Q258" s="10"/>
      <c r="R258" s="10"/>
      <c r="S258" s="10"/>
      <c r="T258" s="10"/>
      <c r="U258" s="10"/>
      <c r="V258" s="10"/>
      <c r="W258" s="10"/>
      <c r="X258" s="10"/>
      <c r="Y258" s="5">
        <f t="shared" si="24"/>
        <v>0</v>
      </c>
      <c r="Z258" s="5">
        <f t="shared" si="25"/>
        <v>0</v>
      </c>
      <c r="AA258" s="5">
        <f t="shared" si="26"/>
        <v>0</v>
      </c>
      <c r="AB258" s="5">
        <f t="shared" si="27"/>
        <v>1</v>
      </c>
      <c r="AC258" s="11">
        <f t="shared" si="28"/>
        <v>0</v>
      </c>
    </row>
    <row r="259" spans="1:29" x14ac:dyDescent="0.25">
      <c r="A259" s="6">
        <f t="shared" si="29"/>
        <v>257</v>
      </c>
      <c r="B259" s="7" t="s">
        <v>1057</v>
      </c>
      <c r="C259" s="8" t="str">
        <f t="shared" si="23"/>
        <v>MIR</v>
      </c>
      <c r="D259" s="8" t="str">
        <f>IF(F259="","",INDEX([2]B!$I$2:$I$112,MATCH(F259,[2]B!$K$2:$K$112,0)))</f>
        <v>3. Desarrollo económico</v>
      </c>
      <c r="E259" s="8" t="str">
        <f>IF(F259="","",INDEX([2]B!$J$2:$J$112,MATCH(F259,[2]B!$K$2:$K$112,0)))</f>
        <v>3.2. Agropecuaria silvicultura pesca y caza</v>
      </c>
      <c r="F259" s="7" t="s">
        <v>1058</v>
      </c>
      <c r="G259" s="7" t="s">
        <v>27</v>
      </c>
      <c r="H259" s="9" t="s">
        <v>1078</v>
      </c>
      <c r="I259" s="7" t="s">
        <v>1079</v>
      </c>
      <c r="J259" s="7" t="s">
        <v>1080</v>
      </c>
      <c r="K259" s="7" t="s">
        <v>1081</v>
      </c>
      <c r="L259" s="7">
        <v>80</v>
      </c>
      <c r="M259" s="7">
        <v>100</v>
      </c>
      <c r="N259" s="7" t="s">
        <v>45</v>
      </c>
      <c r="O259" s="7" t="s">
        <v>35</v>
      </c>
      <c r="P259" s="10"/>
      <c r="Q259" s="10"/>
      <c r="R259" s="10"/>
      <c r="S259" s="10"/>
      <c r="T259" s="10"/>
      <c r="U259" s="10"/>
      <c r="V259" s="10"/>
      <c r="W259" s="10"/>
      <c r="X259" s="10"/>
      <c r="Y259" s="5">
        <f t="shared" si="24"/>
        <v>0</v>
      </c>
      <c r="Z259" s="5">
        <f t="shared" si="25"/>
        <v>0</v>
      </c>
      <c r="AA259" s="5">
        <f t="shared" si="26"/>
        <v>0</v>
      </c>
      <c r="AB259" s="5">
        <f t="shared" si="27"/>
        <v>1</v>
      </c>
      <c r="AC259" s="11">
        <f t="shared" si="28"/>
        <v>0</v>
      </c>
    </row>
    <row r="260" spans="1:29" x14ac:dyDescent="0.25">
      <c r="A260" s="6">
        <f t="shared" si="29"/>
        <v>258</v>
      </c>
      <c r="B260" s="7" t="s">
        <v>1057</v>
      </c>
      <c r="C260" s="8" t="str">
        <f t="shared" ref="C260:C323" si="30">IF(G260&gt;0,IF(G260="INDICADOR DE GESTIÓN","INDICADOR DE GESTIÓN","MIR"),"")</f>
        <v>MIR</v>
      </c>
      <c r="D260" s="8" t="str">
        <f>IF(F260="","",INDEX([2]B!$I$2:$I$112,MATCH(F260,[2]B!$K$2:$K$112,0)))</f>
        <v>3. Desarrollo económico</v>
      </c>
      <c r="E260" s="8" t="str">
        <f>IF(F260="","",INDEX([2]B!$J$2:$J$112,MATCH(F260,[2]B!$K$2:$K$112,0)))</f>
        <v>3.2. Agropecuaria silvicultura pesca y caza</v>
      </c>
      <c r="F260" s="7" t="s">
        <v>1058</v>
      </c>
      <c r="G260" s="7" t="s">
        <v>26</v>
      </c>
      <c r="H260" s="9" t="s">
        <v>1082</v>
      </c>
      <c r="I260" s="7" t="s">
        <v>1083</v>
      </c>
      <c r="J260" s="7" t="s">
        <v>1084</v>
      </c>
      <c r="K260" s="7" t="s">
        <v>1085</v>
      </c>
      <c r="L260" s="7">
        <v>95</v>
      </c>
      <c r="M260" s="7">
        <v>100</v>
      </c>
      <c r="N260" s="7" t="s">
        <v>45</v>
      </c>
      <c r="O260" s="7" t="s">
        <v>143</v>
      </c>
      <c r="P260" s="10"/>
      <c r="Q260" s="10">
        <v>1241670</v>
      </c>
      <c r="R260" s="10">
        <v>50130</v>
      </c>
      <c r="S260" s="10"/>
      <c r="T260" s="10"/>
      <c r="U260" s="10"/>
      <c r="V260" s="10"/>
      <c r="W260" s="10"/>
      <c r="X260" s="10"/>
      <c r="Y260" s="5">
        <f t="shared" ref="Y260:Y323" si="31">IF(G260="FIN",1,0)</f>
        <v>0</v>
      </c>
      <c r="Z260" s="5">
        <f t="shared" ref="Z260:Z323" si="32">IF(G260="PROPÓSITO",1,0)</f>
        <v>0</v>
      </c>
      <c r="AA260" s="5">
        <f t="shared" ref="AA260:AA323" si="33">IF(G260="COMPONENTE",1,0)</f>
        <v>1</v>
      </c>
      <c r="AB260" s="5">
        <f t="shared" ref="AB260:AB323" si="34">IF(G260="ACTIVIDAD",1,0)</f>
        <v>0</v>
      </c>
      <c r="AC260" s="11">
        <f t="shared" ref="AC260:AC323" si="35">SUM(P260:X260)</f>
        <v>1291800</v>
      </c>
    </row>
    <row r="261" spans="1:29" x14ac:dyDescent="0.25">
      <c r="A261" s="6">
        <f t="shared" ref="A261:A324" si="36">IF(B261&gt;0,A260+1,"")</f>
        <v>259</v>
      </c>
      <c r="B261" s="7" t="s">
        <v>1057</v>
      </c>
      <c r="C261" s="8" t="str">
        <f t="shared" si="30"/>
        <v>MIR</v>
      </c>
      <c r="D261" s="8" t="str">
        <f>IF(F261="","",INDEX([2]B!$I$2:$I$112,MATCH(F261,[2]B!$K$2:$K$112,0)))</f>
        <v>3. Desarrollo económico</v>
      </c>
      <c r="E261" s="8" t="str">
        <f>IF(F261="","",INDEX([2]B!$J$2:$J$112,MATCH(F261,[2]B!$K$2:$K$112,0)))</f>
        <v>3.2. Agropecuaria silvicultura pesca y caza</v>
      </c>
      <c r="F261" s="7" t="s">
        <v>1058</v>
      </c>
      <c r="G261" s="7" t="s">
        <v>27</v>
      </c>
      <c r="H261" s="9" t="s">
        <v>1086</v>
      </c>
      <c r="I261" s="7" t="s">
        <v>1087</v>
      </c>
      <c r="J261" s="7" t="s">
        <v>1088</v>
      </c>
      <c r="K261" s="7" t="s">
        <v>515</v>
      </c>
      <c r="L261" s="7">
        <v>90</v>
      </c>
      <c r="M261" s="7">
        <v>100</v>
      </c>
      <c r="N261" s="7" t="s">
        <v>381</v>
      </c>
      <c r="O261" s="7" t="s">
        <v>35</v>
      </c>
      <c r="P261" s="10"/>
      <c r="Q261" s="10"/>
      <c r="R261" s="10"/>
      <c r="S261" s="10"/>
      <c r="T261" s="10"/>
      <c r="U261" s="10"/>
      <c r="V261" s="10"/>
      <c r="W261" s="10"/>
      <c r="X261" s="10"/>
      <c r="Y261" s="5">
        <f t="shared" si="31"/>
        <v>0</v>
      </c>
      <c r="Z261" s="5">
        <f t="shared" si="32"/>
        <v>0</v>
      </c>
      <c r="AA261" s="5">
        <f t="shared" si="33"/>
        <v>0</v>
      </c>
      <c r="AB261" s="5">
        <f t="shared" si="34"/>
        <v>1</v>
      </c>
      <c r="AC261" s="11">
        <f t="shared" si="35"/>
        <v>0</v>
      </c>
    </row>
    <row r="262" spans="1:29" x14ac:dyDescent="0.25">
      <c r="A262" s="6">
        <f t="shared" si="36"/>
        <v>260</v>
      </c>
      <c r="B262" s="7" t="s">
        <v>1057</v>
      </c>
      <c r="C262" s="8" t="str">
        <f t="shared" si="30"/>
        <v>MIR</v>
      </c>
      <c r="D262" s="8" t="str">
        <f>IF(F262="","",INDEX([2]B!$I$2:$I$112,MATCH(F262,[2]B!$K$2:$K$112,0)))</f>
        <v>3. Desarrollo económico</v>
      </c>
      <c r="E262" s="8" t="str">
        <f>IF(F262="","",INDEX([2]B!$J$2:$J$112,MATCH(F262,[2]B!$K$2:$K$112,0)))</f>
        <v>3.2. Agropecuaria silvicultura pesca y caza</v>
      </c>
      <c r="F262" s="7" t="s">
        <v>1058</v>
      </c>
      <c r="G262" s="7" t="s">
        <v>27</v>
      </c>
      <c r="H262" s="9" t="s">
        <v>1089</v>
      </c>
      <c r="I262" s="7" t="s">
        <v>1090</v>
      </c>
      <c r="J262" s="7" t="s">
        <v>1091</v>
      </c>
      <c r="K262" s="7" t="s">
        <v>1092</v>
      </c>
      <c r="L262" s="7">
        <v>95</v>
      </c>
      <c r="M262" s="7">
        <v>100</v>
      </c>
      <c r="N262" s="7" t="s">
        <v>45</v>
      </c>
      <c r="O262" s="7" t="s">
        <v>35</v>
      </c>
      <c r="P262" s="10"/>
      <c r="Q262" s="10"/>
      <c r="R262" s="10"/>
      <c r="S262" s="10"/>
      <c r="T262" s="10"/>
      <c r="U262" s="10"/>
      <c r="V262" s="10"/>
      <c r="W262" s="10"/>
      <c r="X262" s="10"/>
      <c r="Y262" s="5">
        <f t="shared" si="31"/>
        <v>0</v>
      </c>
      <c r="Z262" s="5">
        <f t="shared" si="32"/>
        <v>0</v>
      </c>
      <c r="AA262" s="5">
        <f t="shared" si="33"/>
        <v>0</v>
      </c>
      <c r="AB262" s="5">
        <f t="shared" si="34"/>
        <v>1</v>
      </c>
      <c r="AC262" s="11">
        <f t="shared" si="35"/>
        <v>0</v>
      </c>
    </row>
    <row r="263" spans="1:29" x14ac:dyDescent="0.25">
      <c r="A263" s="6">
        <f t="shared" si="36"/>
        <v>261</v>
      </c>
      <c r="B263" s="7" t="s">
        <v>1057</v>
      </c>
      <c r="C263" s="8" t="str">
        <f t="shared" si="30"/>
        <v>MIR</v>
      </c>
      <c r="D263" s="8" t="str">
        <f>IF(F263="","",INDEX([2]B!$I$2:$I$112,MATCH(F263,[2]B!$K$2:$K$112,0)))</f>
        <v>3. Desarrollo económico</v>
      </c>
      <c r="E263" s="8" t="str">
        <f>IF(F263="","",INDEX([2]B!$J$2:$J$112,MATCH(F263,[2]B!$K$2:$K$112,0)))</f>
        <v>3.2. Agropecuaria silvicultura pesca y caza</v>
      </c>
      <c r="F263" s="7" t="s">
        <v>1058</v>
      </c>
      <c r="G263" s="7" t="s">
        <v>27</v>
      </c>
      <c r="H263" s="9" t="s">
        <v>1093</v>
      </c>
      <c r="I263" s="7" t="s">
        <v>1094</v>
      </c>
      <c r="J263" s="7" t="s">
        <v>1095</v>
      </c>
      <c r="K263" s="7" t="s">
        <v>818</v>
      </c>
      <c r="L263" s="7">
        <v>95</v>
      </c>
      <c r="M263" s="7">
        <v>100</v>
      </c>
      <c r="N263" s="7" t="s">
        <v>45</v>
      </c>
      <c r="O263" s="7" t="s">
        <v>35</v>
      </c>
      <c r="P263" s="10"/>
      <c r="Q263" s="10"/>
      <c r="R263" s="10"/>
      <c r="S263" s="10"/>
      <c r="T263" s="10"/>
      <c r="U263" s="10"/>
      <c r="V263" s="10"/>
      <c r="W263" s="10"/>
      <c r="X263" s="10"/>
      <c r="Y263" s="5">
        <f t="shared" si="31"/>
        <v>0</v>
      </c>
      <c r="Z263" s="5">
        <f t="shared" si="32"/>
        <v>0</v>
      </c>
      <c r="AA263" s="5">
        <f t="shared" si="33"/>
        <v>0</v>
      </c>
      <c r="AB263" s="5">
        <f t="shared" si="34"/>
        <v>1</v>
      </c>
      <c r="AC263" s="11">
        <f t="shared" si="35"/>
        <v>0</v>
      </c>
    </row>
    <row r="264" spans="1:29" x14ac:dyDescent="0.25">
      <c r="A264" s="6">
        <f t="shared" si="36"/>
        <v>262</v>
      </c>
      <c r="B264" s="7" t="s">
        <v>1057</v>
      </c>
      <c r="C264" s="8" t="str">
        <f t="shared" si="30"/>
        <v>MIR</v>
      </c>
      <c r="D264" s="8" t="str">
        <f>IF(F264="","",INDEX([2]B!$I$2:$I$112,MATCH(F264,[2]B!$K$2:$K$112,0)))</f>
        <v>3. Desarrollo económico</v>
      </c>
      <c r="E264" s="8" t="str">
        <f>IF(F264="","",INDEX([2]B!$J$2:$J$112,MATCH(F264,[2]B!$K$2:$K$112,0)))</f>
        <v>3.2. Agropecuaria silvicultura pesca y caza</v>
      </c>
      <c r="F264" s="7" t="s">
        <v>1058</v>
      </c>
      <c r="G264" s="7" t="s">
        <v>27</v>
      </c>
      <c r="H264" s="9" t="s">
        <v>1096</v>
      </c>
      <c r="I264" s="7" t="s">
        <v>1097</v>
      </c>
      <c r="J264" s="7" t="s">
        <v>1098</v>
      </c>
      <c r="K264" s="7" t="s">
        <v>1099</v>
      </c>
      <c r="L264" s="7">
        <v>95</v>
      </c>
      <c r="M264" s="7">
        <v>100</v>
      </c>
      <c r="N264" s="7" t="s">
        <v>45</v>
      </c>
      <c r="O264" s="7" t="s">
        <v>35</v>
      </c>
      <c r="P264" s="10"/>
      <c r="Q264" s="10"/>
      <c r="R264" s="10"/>
      <c r="S264" s="10"/>
      <c r="T264" s="10"/>
      <c r="U264" s="10"/>
      <c r="V264" s="10"/>
      <c r="W264" s="10"/>
      <c r="X264" s="10"/>
      <c r="Y264" s="5">
        <f t="shared" si="31"/>
        <v>0</v>
      </c>
      <c r="Z264" s="5">
        <f t="shared" si="32"/>
        <v>0</v>
      </c>
      <c r="AA264" s="5">
        <f t="shared" si="33"/>
        <v>0</v>
      </c>
      <c r="AB264" s="5">
        <f t="shared" si="34"/>
        <v>1</v>
      </c>
      <c r="AC264" s="11">
        <f t="shared" si="35"/>
        <v>0</v>
      </c>
    </row>
    <row r="265" spans="1:29" x14ac:dyDescent="0.25">
      <c r="A265" s="6">
        <f t="shared" si="36"/>
        <v>263</v>
      </c>
      <c r="B265" s="7" t="s">
        <v>1057</v>
      </c>
      <c r="C265" s="8" t="str">
        <f t="shared" si="30"/>
        <v>MIR</v>
      </c>
      <c r="D265" s="8" t="str">
        <f>IF(F265="","",INDEX([2]B!$I$2:$I$112,MATCH(F265,[2]B!$K$2:$K$112,0)))</f>
        <v>3. Desarrollo económico</v>
      </c>
      <c r="E265" s="8" t="str">
        <f>IF(F265="","",INDEX([2]B!$J$2:$J$112,MATCH(F265,[2]B!$K$2:$K$112,0)))</f>
        <v>3.2. Agropecuaria silvicultura pesca y caza</v>
      </c>
      <c r="F265" s="7" t="s">
        <v>1058</v>
      </c>
      <c r="G265" s="7" t="s">
        <v>27</v>
      </c>
      <c r="H265" s="9" t="s">
        <v>1100</v>
      </c>
      <c r="I265" s="7" t="s">
        <v>1101</v>
      </c>
      <c r="J265" s="7" t="s">
        <v>1102</v>
      </c>
      <c r="K265" s="7" t="s">
        <v>1103</v>
      </c>
      <c r="L265" s="7">
        <v>95</v>
      </c>
      <c r="M265" s="7">
        <v>100</v>
      </c>
      <c r="N265" s="7" t="s">
        <v>45</v>
      </c>
      <c r="O265" s="7" t="s">
        <v>35</v>
      </c>
      <c r="P265" s="10"/>
      <c r="Q265" s="10"/>
      <c r="R265" s="10"/>
      <c r="S265" s="10"/>
      <c r="T265" s="10"/>
      <c r="U265" s="10"/>
      <c r="V265" s="10"/>
      <c r="W265" s="10"/>
      <c r="X265" s="10"/>
      <c r="Y265" s="5">
        <f t="shared" si="31"/>
        <v>0</v>
      </c>
      <c r="Z265" s="5">
        <f t="shared" si="32"/>
        <v>0</v>
      </c>
      <c r="AA265" s="5">
        <f t="shared" si="33"/>
        <v>0</v>
      </c>
      <c r="AB265" s="5">
        <f t="shared" si="34"/>
        <v>1</v>
      </c>
      <c r="AC265" s="11">
        <f t="shared" si="35"/>
        <v>0</v>
      </c>
    </row>
    <row r="266" spans="1:29" x14ac:dyDescent="0.25">
      <c r="A266" s="6">
        <f t="shared" si="36"/>
        <v>264</v>
      </c>
      <c r="B266" s="7" t="s">
        <v>1104</v>
      </c>
      <c r="C266" s="8" t="str">
        <f t="shared" si="30"/>
        <v>INDICADOR DE GESTIÓN</v>
      </c>
      <c r="D266" s="8" t="str">
        <f>IF(F266="","",INDEX([2]B!$I$2:$I$112,MATCH(F266,[2]B!$K$2:$K$112,0)))</f>
        <v>3. Desarrollo económico</v>
      </c>
      <c r="E266" s="8" t="str">
        <f>IF(F266="","",INDEX([2]B!$J$2:$J$112,MATCH(F266,[2]B!$K$2:$K$112,0)))</f>
        <v>3.2. Agropecuaria silvicultura pesca y caza</v>
      </c>
      <c r="F266" s="7" t="s">
        <v>1058</v>
      </c>
      <c r="G266" s="7" t="s">
        <v>264</v>
      </c>
      <c r="H266" s="9" t="s">
        <v>1105</v>
      </c>
      <c r="I266" s="7" t="s">
        <v>1106</v>
      </c>
      <c r="J266" s="7" t="s">
        <v>1107</v>
      </c>
      <c r="K266" s="7" t="s">
        <v>1108</v>
      </c>
      <c r="L266" s="7">
        <v>90</v>
      </c>
      <c r="M266" s="7">
        <v>100</v>
      </c>
      <c r="N266" s="7" t="s">
        <v>45</v>
      </c>
      <c r="O266" s="7" t="s">
        <v>35</v>
      </c>
      <c r="P266" s="10">
        <v>4262002.16</v>
      </c>
      <c r="Q266" s="10">
        <v>267863.19</v>
      </c>
      <c r="R266" s="10">
        <v>47056</v>
      </c>
      <c r="S266" s="10"/>
      <c r="T266" s="10">
        <v>19190</v>
      </c>
      <c r="U266" s="10"/>
      <c r="V266" s="10"/>
      <c r="W266" s="10"/>
      <c r="X266" s="10"/>
      <c r="Y266" s="5">
        <f t="shared" si="31"/>
        <v>0</v>
      </c>
      <c r="Z266" s="5">
        <f t="shared" si="32"/>
        <v>0</v>
      </c>
      <c r="AA266" s="5">
        <f t="shared" si="33"/>
        <v>0</v>
      </c>
      <c r="AB266" s="5">
        <f t="shared" si="34"/>
        <v>0</v>
      </c>
      <c r="AC266" s="11">
        <f t="shared" si="35"/>
        <v>4596111.3500000006</v>
      </c>
    </row>
    <row r="267" spans="1:29" x14ac:dyDescent="0.25">
      <c r="A267" s="6">
        <f t="shared" si="36"/>
        <v>265</v>
      </c>
      <c r="B267" s="7" t="s">
        <v>1109</v>
      </c>
      <c r="C267" s="8" t="str">
        <f t="shared" si="30"/>
        <v>MIR</v>
      </c>
      <c r="D267" s="8" t="str">
        <f>IF(F267="","",INDEX([2]B!$I$2:$I$112,MATCH(F267,[2]B!$K$2:$K$112,0)))</f>
        <v>2. Desarrollo social</v>
      </c>
      <c r="E267" s="8" t="str">
        <f>IF(F267="","",INDEX([2]B!$J$2:$J$112,MATCH(F267,[2]B!$K$2:$K$112,0)))</f>
        <v>2.5. Educación</v>
      </c>
      <c r="F267" s="7" t="s">
        <v>1110</v>
      </c>
      <c r="G267" s="7" t="s">
        <v>24</v>
      </c>
      <c r="H267" s="9" t="s">
        <v>1111</v>
      </c>
      <c r="I267" s="7" t="s">
        <v>1112</v>
      </c>
      <c r="J267" s="7" t="s">
        <v>1113</v>
      </c>
      <c r="K267" s="7" t="s">
        <v>1114</v>
      </c>
      <c r="L267" s="7">
        <v>0.5</v>
      </c>
      <c r="M267" s="7">
        <v>100</v>
      </c>
      <c r="N267" s="7" t="s">
        <v>34</v>
      </c>
      <c r="O267" s="7" t="s">
        <v>35</v>
      </c>
      <c r="P267" s="10"/>
      <c r="Q267" s="10"/>
      <c r="R267" s="10"/>
      <c r="S267" s="10"/>
      <c r="T267" s="10"/>
      <c r="U267" s="10"/>
      <c r="V267" s="10"/>
      <c r="W267" s="10"/>
      <c r="X267" s="10"/>
      <c r="Y267" s="5">
        <f t="shared" si="31"/>
        <v>1</v>
      </c>
      <c r="Z267" s="5">
        <f t="shared" si="32"/>
        <v>0</v>
      </c>
      <c r="AA267" s="5">
        <f t="shared" si="33"/>
        <v>0</v>
      </c>
      <c r="AB267" s="5">
        <f t="shared" si="34"/>
        <v>0</v>
      </c>
      <c r="AC267" s="11">
        <f t="shared" si="35"/>
        <v>0</v>
      </c>
    </row>
    <row r="268" spans="1:29" x14ac:dyDescent="0.25">
      <c r="A268" s="6">
        <f t="shared" si="36"/>
        <v>266</v>
      </c>
      <c r="B268" s="7" t="s">
        <v>1109</v>
      </c>
      <c r="C268" s="8" t="str">
        <f t="shared" si="30"/>
        <v>MIR</v>
      </c>
      <c r="D268" s="8" t="str">
        <f>IF(F268="","",INDEX([2]B!$I$2:$I$112,MATCH(F268,[2]B!$K$2:$K$112,0)))</f>
        <v>2. Desarrollo social</v>
      </c>
      <c r="E268" s="8" t="str">
        <f>IF(F268="","",INDEX([2]B!$J$2:$J$112,MATCH(F268,[2]B!$K$2:$K$112,0)))</f>
        <v>2.5. Educación</v>
      </c>
      <c r="F268" s="7" t="s">
        <v>1110</v>
      </c>
      <c r="G268" s="7" t="s">
        <v>36</v>
      </c>
      <c r="H268" s="9" t="s">
        <v>1115</v>
      </c>
      <c r="I268" s="7" t="s">
        <v>1116</v>
      </c>
      <c r="J268" s="7" t="s">
        <v>1117</v>
      </c>
      <c r="K268" s="7" t="s">
        <v>1118</v>
      </c>
      <c r="L268" s="7">
        <v>88</v>
      </c>
      <c r="M268" s="7">
        <v>100</v>
      </c>
      <c r="N268" s="7" t="s">
        <v>34</v>
      </c>
      <c r="O268" s="7" t="s">
        <v>35</v>
      </c>
      <c r="P268" s="10"/>
      <c r="Q268" s="10"/>
      <c r="R268" s="10"/>
      <c r="S268" s="10"/>
      <c r="T268" s="10"/>
      <c r="U268" s="10"/>
      <c r="V268" s="10"/>
      <c r="W268" s="10"/>
      <c r="X268" s="10"/>
      <c r="Y268" s="5">
        <f t="shared" si="31"/>
        <v>0</v>
      </c>
      <c r="Z268" s="5">
        <f t="shared" si="32"/>
        <v>1</v>
      </c>
      <c r="AA268" s="5">
        <f t="shared" si="33"/>
        <v>0</v>
      </c>
      <c r="AB268" s="5">
        <f t="shared" si="34"/>
        <v>0</v>
      </c>
      <c r="AC268" s="11">
        <f t="shared" si="35"/>
        <v>0</v>
      </c>
    </row>
    <row r="269" spans="1:29" x14ac:dyDescent="0.25">
      <c r="A269" s="6">
        <f t="shared" si="36"/>
        <v>267</v>
      </c>
      <c r="B269" s="7" t="s">
        <v>1109</v>
      </c>
      <c r="C269" s="8" t="str">
        <f t="shared" si="30"/>
        <v>MIR</v>
      </c>
      <c r="D269" s="8" t="str">
        <f>IF(F269="","",INDEX([2]B!$I$2:$I$112,MATCH(F269,[2]B!$K$2:$K$112,0)))</f>
        <v>2. Desarrollo social</v>
      </c>
      <c r="E269" s="8" t="str">
        <f>IF(F269="","",INDEX([2]B!$J$2:$J$112,MATCH(F269,[2]B!$K$2:$K$112,0)))</f>
        <v>2.5. Educación</v>
      </c>
      <c r="F269" s="7" t="s">
        <v>1110</v>
      </c>
      <c r="G269" s="7" t="s">
        <v>26</v>
      </c>
      <c r="H269" s="9" t="s">
        <v>1119</v>
      </c>
      <c r="I269" s="7" t="s">
        <v>1120</v>
      </c>
      <c r="J269" s="7" t="s">
        <v>1121</v>
      </c>
      <c r="K269" s="7" t="s">
        <v>1122</v>
      </c>
      <c r="L269" s="7">
        <v>90</v>
      </c>
      <c r="M269" s="7">
        <v>100</v>
      </c>
      <c r="N269" s="7" t="s">
        <v>34</v>
      </c>
      <c r="O269" s="7" t="s">
        <v>35</v>
      </c>
      <c r="P269" s="10"/>
      <c r="Q269" s="10">
        <v>83040</v>
      </c>
      <c r="R269" s="10">
        <v>211030</v>
      </c>
      <c r="S269" s="10">
        <v>5232000</v>
      </c>
      <c r="T269" s="10">
        <v>5050</v>
      </c>
      <c r="U269" s="10"/>
      <c r="V269" s="10"/>
      <c r="W269" s="10"/>
      <c r="X269" s="10"/>
      <c r="Y269" s="5">
        <f t="shared" si="31"/>
        <v>0</v>
      </c>
      <c r="Z269" s="5">
        <f t="shared" si="32"/>
        <v>0</v>
      </c>
      <c r="AA269" s="5">
        <f t="shared" si="33"/>
        <v>1</v>
      </c>
      <c r="AB269" s="5">
        <f t="shared" si="34"/>
        <v>0</v>
      </c>
      <c r="AC269" s="11">
        <f t="shared" si="35"/>
        <v>5531120</v>
      </c>
    </row>
    <row r="270" spans="1:29" x14ac:dyDescent="0.25">
      <c r="A270" s="6">
        <f t="shared" si="36"/>
        <v>268</v>
      </c>
      <c r="B270" s="7" t="s">
        <v>1109</v>
      </c>
      <c r="C270" s="8" t="str">
        <f t="shared" si="30"/>
        <v>MIR</v>
      </c>
      <c r="D270" s="8" t="str">
        <f>IF(F270="","",INDEX([2]B!$I$2:$I$112,MATCH(F270,[2]B!$K$2:$K$112,0)))</f>
        <v>2. Desarrollo social</v>
      </c>
      <c r="E270" s="8" t="str">
        <f>IF(F270="","",INDEX([2]B!$J$2:$J$112,MATCH(F270,[2]B!$K$2:$K$112,0)))</f>
        <v>2.5. Educación</v>
      </c>
      <c r="F270" s="7" t="s">
        <v>1110</v>
      </c>
      <c r="G270" s="7" t="s">
        <v>27</v>
      </c>
      <c r="H270" s="9" t="s">
        <v>1123</v>
      </c>
      <c r="I270" s="7" t="s">
        <v>1124</v>
      </c>
      <c r="J270" s="7" t="s">
        <v>1125</v>
      </c>
      <c r="K270" s="7" t="s">
        <v>646</v>
      </c>
      <c r="L270" s="7">
        <v>90</v>
      </c>
      <c r="M270" s="7">
        <v>100</v>
      </c>
      <c r="N270" s="7" t="s">
        <v>381</v>
      </c>
      <c r="O270" s="7" t="s">
        <v>35</v>
      </c>
      <c r="P270" s="10"/>
      <c r="Q270" s="10"/>
      <c r="R270" s="10"/>
      <c r="S270" s="10"/>
      <c r="T270" s="10"/>
      <c r="U270" s="10"/>
      <c r="V270" s="10"/>
      <c r="W270" s="10"/>
      <c r="X270" s="10"/>
      <c r="Y270" s="5">
        <f t="shared" si="31"/>
        <v>0</v>
      </c>
      <c r="Z270" s="5">
        <f t="shared" si="32"/>
        <v>0</v>
      </c>
      <c r="AA270" s="5">
        <f t="shared" si="33"/>
        <v>0</v>
      </c>
      <c r="AB270" s="5">
        <f t="shared" si="34"/>
        <v>1</v>
      </c>
      <c r="AC270" s="11">
        <f t="shared" si="35"/>
        <v>0</v>
      </c>
    </row>
    <row r="271" spans="1:29" x14ac:dyDescent="0.25">
      <c r="A271" s="6">
        <f t="shared" si="36"/>
        <v>269</v>
      </c>
      <c r="B271" s="7" t="s">
        <v>1109</v>
      </c>
      <c r="C271" s="8" t="str">
        <f t="shared" si="30"/>
        <v>MIR</v>
      </c>
      <c r="D271" s="8" t="str">
        <f>IF(F271="","",INDEX([2]B!$I$2:$I$112,MATCH(F271,[2]B!$K$2:$K$112,0)))</f>
        <v>2. Desarrollo social</v>
      </c>
      <c r="E271" s="8" t="str">
        <f>IF(F271="","",INDEX([2]B!$J$2:$J$112,MATCH(F271,[2]B!$K$2:$K$112,0)))</f>
        <v>2.5. Educación</v>
      </c>
      <c r="F271" s="7" t="s">
        <v>1110</v>
      </c>
      <c r="G271" s="7" t="s">
        <v>26</v>
      </c>
      <c r="H271" s="9" t="s">
        <v>1126</v>
      </c>
      <c r="I271" s="7" t="s">
        <v>1127</v>
      </c>
      <c r="J271" s="7" t="s">
        <v>1128</v>
      </c>
      <c r="K271" s="7" t="s">
        <v>1122</v>
      </c>
      <c r="L271" s="7">
        <v>95</v>
      </c>
      <c r="M271" s="7">
        <v>100</v>
      </c>
      <c r="N271" s="7" t="s">
        <v>34</v>
      </c>
      <c r="O271" s="7" t="s">
        <v>35</v>
      </c>
      <c r="P271" s="10"/>
      <c r="Q271" s="10">
        <v>58000</v>
      </c>
      <c r="R271" s="10">
        <v>1000</v>
      </c>
      <c r="S271" s="10">
        <v>6080000</v>
      </c>
      <c r="T271" s="10"/>
      <c r="U271" s="10"/>
      <c r="V271" s="10"/>
      <c r="W271" s="10"/>
      <c r="X271" s="10"/>
      <c r="Y271" s="5">
        <f t="shared" si="31"/>
        <v>0</v>
      </c>
      <c r="Z271" s="5">
        <f t="shared" si="32"/>
        <v>0</v>
      </c>
      <c r="AA271" s="5">
        <f t="shared" si="33"/>
        <v>1</v>
      </c>
      <c r="AB271" s="5">
        <f t="shared" si="34"/>
        <v>0</v>
      </c>
      <c r="AC271" s="11">
        <f t="shared" si="35"/>
        <v>6139000</v>
      </c>
    </row>
    <row r="272" spans="1:29" x14ac:dyDescent="0.25">
      <c r="A272" s="6">
        <f t="shared" si="36"/>
        <v>270</v>
      </c>
      <c r="B272" s="7" t="s">
        <v>1109</v>
      </c>
      <c r="C272" s="8" t="str">
        <f t="shared" si="30"/>
        <v>MIR</v>
      </c>
      <c r="D272" s="8" t="str">
        <f>IF(F272="","",INDEX([2]B!$I$2:$I$112,MATCH(F272,[2]B!$K$2:$K$112,0)))</f>
        <v>2. Desarrollo social</v>
      </c>
      <c r="E272" s="8" t="str">
        <f>IF(F272="","",INDEX([2]B!$J$2:$J$112,MATCH(F272,[2]B!$K$2:$K$112,0)))</f>
        <v>2.5. Educación</v>
      </c>
      <c r="F272" s="7" t="s">
        <v>1110</v>
      </c>
      <c r="G272" s="7" t="s">
        <v>27</v>
      </c>
      <c r="H272" s="9" t="s">
        <v>1129</v>
      </c>
      <c r="I272" s="7" t="s">
        <v>1130</v>
      </c>
      <c r="J272" s="7" t="s">
        <v>1131</v>
      </c>
      <c r="K272" s="7" t="s">
        <v>646</v>
      </c>
      <c r="L272" s="7">
        <v>90</v>
      </c>
      <c r="M272" s="7">
        <v>100</v>
      </c>
      <c r="N272" s="7" t="s">
        <v>381</v>
      </c>
      <c r="O272" s="7" t="s">
        <v>35</v>
      </c>
      <c r="P272" s="10"/>
      <c r="Q272" s="10"/>
      <c r="R272" s="10"/>
      <c r="S272" s="10"/>
      <c r="T272" s="10"/>
      <c r="U272" s="10"/>
      <c r="V272" s="10"/>
      <c r="W272" s="10"/>
      <c r="X272" s="10"/>
      <c r="Y272" s="5">
        <f t="shared" si="31"/>
        <v>0</v>
      </c>
      <c r="Z272" s="5">
        <f t="shared" si="32"/>
        <v>0</v>
      </c>
      <c r="AA272" s="5">
        <f t="shared" si="33"/>
        <v>0</v>
      </c>
      <c r="AB272" s="5">
        <f t="shared" si="34"/>
        <v>1</v>
      </c>
      <c r="AC272" s="11">
        <f t="shared" si="35"/>
        <v>0</v>
      </c>
    </row>
    <row r="273" spans="1:29" x14ac:dyDescent="0.25">
      <c r="A273" s="6">
        <f t="shared" si="36"/>
        <v>271</v>
      </c>
      <c r="B273" s="7" t="s">
        <v>1109</v>
      </c>
      <c r="C273" s="8" t="str">
        <f t="shared" si="30"/>
        <v>MIR</v>
      </c>
      <c r="D273" s="8" t="str">
        <f>IF(F273="","",INDEX([2]B!$I$2:$I$112,MATCH(F273,[2]B!$K$2:$K$112,0)))</f>
        <v>2. Desarrollo social</v>
      </c>
      <c r="E273" s="8" t="str">
        <f>IF(F273="","",INDEX([2]B!$J$2:$J$112,MATCH(F273,[2]B!$K$2:$K$112,0)))</f>
        <v>2.5. Educación</v>
      </c>
      <c r="F273" s="7" t="s">
        <v>1110</v>
      </c>
      <c r="G273" s="7" t="s">
        <v>26</v>
      </c>
      <c r="H273" s="9" t="s">
        <v>1132</v>
      </c>
      <c r="I273" s="7" t="s">
        <v>1133</v>
      </c>
      <c r="J273" s="7" t="s">
        <v>1134</v>
      </c>
      <c r="K273" s="7" t="s">
        <v>1135</v>
      </c>
      <c r="L273" s="7">
        <v>95</v>
      </c>
      <c r="M273" s="7">
        <v>100</v>
      </c>
      <c r="N273" s="7" t="s">
        <v>45</v>
      </c>
      <c r="O273" s="7" t="s">
        <v>35</v>
      </c>
      <c r="P273" s="10"/>
      <c r="Q273" s="10">
        <v>2000</v>
      </c>
      <c r="R273" s="10"/>
      <c r="S273" s="10">
        <v>609764</v>
      </c>
      <c r="T273" s="10"/>
      <c r="U273" s="10"/>
      <c r="V273" s="10"/>
      <c r="W273" s="10"/>
      <c r="X273" s="10"/>
      <c r="Y273" s="5">
        <f t="shared" si="31"/>
        <v>0</v>
      </c>
      <c r="Z273" s="5">
        <f t="shared" si="32"/>
        <v>0</v>
      </c>
      <c r="AA273" s="5">
        <f t="shared" si="33"/>
        <v>1</v>
      </c>
      <c r="AB273" s="5">
        <f t="shared" si="34"/>
        <v>0</v>
      </c>
      <c r="AC273" s="11">
        <f t="shared" si="35"/>
        <v>611764</v>
      </c>
    </row>
    <row r="274" spans="1:29" x14ac:dyDescent="0.25">
      <c r="A274" s="6">
        <f t="shared" si="36"/>
        <v>272</v>
      </c>
      <c r="B274" s="7" t="s">
        <v>1109</v>
      </c>
      <c r="C274" s="8" t="str">
        <f t="shared" si="30"/>
        <v>MIR</v>
      </c>
      <c r="D274" s="8" t="str">
        <f>IF(F274="","",INDEX([2]B!$I$2:$I$112,MATCH(F274,[2]B!$K$2:$K$112,0)))</f>
        <v>2. Desarrollo social</v>
      </c>
      <c r="E274" s="8" t="str">
        <f>IF(F274="","",INDEX([2]B!$J$2:$J$112,MATCH(F274,[2]B!$K$2:$K$112,0)))</f>
        <v>2.5. Educación</v>
      </c>
      <c r="F274" s="7" t="s">
        <v>1110</v>
      </c>
      <c r="G274" s="7" t="s">
        <v>27</v>
      </c>
      <c r="H274" s="9" t="s">
        <v>1136</v>
      </c>
      <c r="I274" s="7" t="s">
        <v>1137</v>
      </c>
      <c r="J274" s="7" t="s">
        <v>670</v>
      </c>
      <c r="K274" s="7" t="s">
        <v>1138</v>
      </c>
      <c r="L274" s="7">
        <v>90</v>
      </c>
      <c r="M274" s="7">
        <v>100</v>
      </c>
      <c r="N274" s="7" t="s">
        <v>45</v>
      </c>
      <c r="O274" s="7" t="s">
        <v>35</v>
      </c>
      <c r="P274" s="10"/>
      <c r="Q274" s="10"/>
      <c r="R274" s="10"/>
      <c r="S274" s="10"/>
      <c r="T274" s="10"/>
      <c r="U274" s="10"/>
      <c r="V274" s="10"/>
      <c r="W274" s="10"/>
      <c r="X274" s="10"/>
      <c r="Y274" s="5">
        <f t="shared" si="31"/>
        <v>0</v>
      </c>
      <c r="Z274" s="5">
        <f t="shared" si="32"/>
        <v>0</v>
      </c>
      <c r="AA274" s="5">
        <f t="shared" si="33"/>
        <v>0</v>
      </c>
      <c r="AB274" s="5">
        <f t="shared" si="34"/>
        <v>1</v>
      </c>
      <c r="AC274" s="11">
        <f t="shared" si="35"/>
        <v>0</v>
      </c>
    </row>
    <row r="275" spans="1:29" x14ac:dyDescent="0.25">
      <c r="A275" s="6">
        <f t="shared" si="36"/>
        <v>273</v>
      </c>
      <c r="B275" s="7" t="s">
        <v>1109</v>
      </c>
      <c r="C275" s="8" t="str">
        <f t="shared" si="30"/>
        <v>MIR</v>
      </c>
      <c r="D275" s="8" t="str">
        <f>IF(F275="","",INDEX([2]B!$I$2:$I$112,MATCH(F275,[2]B!$K$2:$K$112,0)))</f>
        <v>2. Desarrollo social</v>
      </c>
      <c r="E275" s="8" t="str">
        <f>IF(F275="","",INDEX([2]B!$J$2:$J$112,MATCH(F275,[2]B!$K$2:$K$112,0)))</f>
        <v>2.5. Educación</v>
      </c>
      <c r="F275" s="7" t="s">
        <v>1110</v>
      </c>
      <c r="G275" s="7" t="s">
        <v>26</v>
      </c>
      <c r="H275" s="9" t="s">
        <v>1139</v>
      </c>
      <c r="I275" s="7" t="s">
        <v>1140</v>
      </c>
      <c r="J275" s="7" t="s">
        <v>1141</v>
      </c>
      <c r="K275" s="7" t="s">
        <v>1135</v>
      </c>
      <c r="L275" s="7">
        <v>0</v>
      </c>
      <c r="M275" s="7">
        <v>100</v>
      </c>
      <c r="N275" s="7" t="s">
        <v>45</v>
      </c>
      <c r="O275" s="7" t="s">
        <v>35</v>
      </c>
      <c r="P275" s="10"/>
      <c r="Q275" s="10">
        <v>219320</v>
      </c>
      <c r="R275" s="10">
        <v>2002</v>
      </c>
      <c r="S275" s="10">
        <v>609764</v>
      </c>
      <c r="T275" s="10"/>
      <c r="U275" s="10"/>
      <c r="V275" s="10"/>
      <c r="W275" s="10"/>
      <c r="X275" s="10"/>
      <c r="Y275" s="5">
        <f t="shared" si="31"/>
        <v>0</v>
      </c>
      <c r="Z275" s="5">
        <f t="shared" si="32"/>
        <v>0</v>
      </c>
      <c r="AA275" s="5">
        <f t="shared" si="33"/>
        <v>1</v>
      </c>
      <c r="AB275" s="5">
        <f t="shared" si="34"/>
        <v>0</v>
      </c>
      <c r="AC275" s="11">
        <f t="shared" si="35"/>
        <v>831086</v>
      </c>
    </row>
    <row r="276" spans="1:29" x14ac:dyDescent="0.25">
      <c r="A276" s="6">
        <f t="shared" si="36"/>
        <v>274</v>
      </c>
      <c r="B276" s="7" t="s">
        <v>1109</v>
      </c>
      <c r="C276" s="8" t="str">
        <f t="shared" si="30"/>
        <v>MIR</v>
      </c>
      <c r="D276" s="8" t="str">
        <f>IF(F276="","",INDEX([2]B!$I$2:$I$112,MATCH(F276,[2]B!$K$2:$K$112,0)))</f>
        <v>2. Desarrollo social</v>
      </c>
      <c r="E276" s="8" t="str">
        <f>IF(F276="","",INDEX([2]B!$J$2:$J$112,MATCH(F276,[2]B!$K$2:$K$112,0)))</f>
        <v>2.5. Educación</v>
      </c>
      <c r="F276" s="7" t="s">
        <v>1110</v>
      </c>
      <c r="G276" s="7" t="s">
        <v>27</v>
      </c>
      <c r="H276" s="9" t="s">
        <v>1142</v>
      </c>
      <c r="I276" s="7" t="s">
        <v>1143</v>
      </c>
      <c r="J276" s="7" t="s">
        <v>1144</v>
      </c>
      <c r="K276" s="7" t="s">
        <v>1145</v>
      </c>
      <c r="L276" s="7">
        <v>80</v>
      </c>
      <c r="M276" s="7">
        <v>100</v>
      </c>
      <c r="N276" s="7" t="s">
        <v>45</v>
      </c>
      <c r="O276" s="7" t="s">
        <v>35</v>
      </c>
      <c r="P276" s="10"/>
      <c r="Q276" s="10"/>
      <c r="R276" s="10"/>
      <c r="S276" s="10"/>
      <c r="T276" s="10"/>
      <c r="U276" s="10"/>
      <c r="V276" s="10"/>
      <c r="W276" s="10"/>
      <c r="X276" s="10"/>
      <c r="Y276" s="5">
        <f t="shared" si="31"/>
        <v>0</v>
      </c>
      <c r="Z276" s="5">
        <f t="shared" si="32"/>
        <v>0</v>
      </c>
      <c r="AA276" s="5">
        <f t="shared" si="33"/>
        <v>0</v>
      </c>
      <c r="AB276" s="5">
        <f t="shared" si="34"/>
        <v>1</v>
      </c>
      <c r="AC276" s="11">
        <f t="shared" si="35"/>
        <v>0</v>
      </c>
    </row>
    <row r="277" spans="1:29" x14ac:dyDescent="0.25">
      <c r="A277" s="6">
        <f t="shared" si="36"/>
        <v>275</v>
      </c>
      <c r="B277" s="7" t="s">
        <v>1146</v>
      </c>
      <c r="C277" s="8" t="str">
        <f t="shared" si="30"/>
        <v>MIR</v>
      </c>
      <c r="D277" s="8" t="str">
        <f>IF(F277="","",INDEX([2]B!$I$2:$I$112,MATCH(F277,[2]B!$K$2:$K$112,0)))</f>
        <v>2. Desarrollo social</v>
      </c>
      <c r="E277" s="8" t="str">
        <f>IF(F277="","",INDEX([2]B!$J$2:$J$112,MATCH(F277,[2]B!$K$2:$K$112,0)))</f>
        <v>2.5. Educación</v>
      </c>
      <c r="F277" s="7" t="s">
        <v>1110</v>
      </c>
      <c r="G277" s="7" t="s">
        <v>24</v>
      </c>
      <c r="H277" s="9" t="s">
        <v>1147</v>
      </c>
      <c r="I277" s="7" t="s">
        <v>1148</v>
      </c>
      <c r="J277" s="7" t="s">
        <v>1149</v>
      </c>
      <c r="K277" s="7" t="s">
        <v>1150</v>
      </c>
      <c r="L277" s="7">
        <v>7.3</v>
      </c>
      <c r="M277" s="7">
        <v>100</v>
      </c>
      <c r="N277" s="7" t="s">
        <v>34</v>
      </c>
      <c r="O277" s="7" t="s">
        <v>35</v>
      </c>
      <c r="P277" s="10"/>
      <c r="Q277" s="10"/>
      <c r="R277" s="10"/>
      <c r="S277" s="10"/>
      <c r="T277" s="10"/>
      <c r="U277" s="10"/>
      <c r="V277" s="10"/>
      <c r="W277" s="10"/>
      <c r="X277" s="10"/>
      <c r="Y277" s="5">
        <f t="shared" si="31"/>
        <v>1</v>
      </c>
      <c r="Z277" s="5">
        <f t="shared" si="32"/>
        <v>0</v>
      </c>
      <c r="AA277" s="5">
        <f t="shared" si="33"/>
        <v>0</v>
      </c>
      <c r="AB277" s="5">
        <f t="shared" si="34"/>
        <v>0</v>
      </c>
      <c r="AC277" s="11">
        <f t="shared" si="35"/>
        <v>0</v>
      </c>
    </row>
    <row r="278" spans="1:29" x14ac:dyDescent="0.25">
      <c r="A278" s="6">
        <f t="shared" si="36"/>
        <v>276</v>
      </c>
      <c r="B278" s="7" t="s">
        <v>1146</v>
      </c>
      <c r="C278" s="8" t="str">
        <f t="shared" si="30"/>
        <v>MIR</v>
      </c>
      <c r="D278" s="8" t="str">
        <f>IF(F278="","",INDEX([2]B!$I$2:$I$112,MATCH(F278,[2]B!$K$2:$K$112,0)))</f>
        <v>2. Desarrollo social</v>
      </c>
      <c r="E278" s="8" t="str">
        <f>IF(F278="","",INDEX([2]B!$J$2:$J$112,MATCH(F278,[2]B!$K$2:$K$112,0)))</f>
        <v>2.5. Educación</v>
      </c>
      <c r="F278" s="7" t="s">
        <v>1110</v>
      </c>
      <c r="G278" s="7" t="s">
        <v>36</v>
      </c>
      <c r="H278" s="9" t="s">
        <v>1151</v>
      </c>
      <c r="I278" s="7" t="s">
        <v>1152</v>
      </c>
      <c r="J278" s="7" t="s">
        <v>1153</v>
      </c>
      <c r="K278" s="7" t="s">
        <v>1154</v>
      </c>
      <c r="L278" s="7">
        <v>80</v>
      </c>
      <c r="M278" s="7">
        <v>100</v>
      </c>
      <c r="N278" s="7" t="s">
        <v>34</v>
      </c>
      <c r="O278" s="7" t="s">
        <v>35</v>
      </c>
      <c r="P278" s="10"/>
      <c r="Q278" s="10"/>
      <c r="R278" s="10"/>
      <c r="S278" s="10"/>
      <c r="T278" s="10"/>
      <c r="U278" s="10"/>
      <c r="V278" s="10"/>
      <c r="W278" s="10"/>
      <c r="X278" s="10"/>
      <c r="Y278" s="5">
        <f t="shared" si="31"/>
        <v>0</v>
      </c>
      <c r="Z278" s="5">
        <f t="shared" si="32"/>
        <v>1</v>
      </c>
      <c r="AA278" s="5">
        <f t="shared" si="33"/>
        <v>0</v>
      </c>
      <c r="AB278" s="5">
        <f t="shared" si="34"/>
        <v>0</v>
      </c>
      <c r="AC278" s="11">
        <f t="shared" si="35"/>
        <v>0</v>
      </c>
    </row>
    <row r="279" spans="1:29" x14ac:dyDescent="0.25">
      <c r="A279" s="6">
        <f t="shared" si="36"/>
        <v>277</v>
      </c>
      <c r="B279" s="7" t="s">
        <v>1146</v>
      </c>
      <c r="C279" s="8" t="str">
        <f t="shared" si="30"/>
        <v>MIR</v>
      </c>
      <c r="D279" s="8" t="str">
        <f>IF(F279="","",INDEX([2]B!$I$2:$I$112,MATCH(F279,[2]B!$K$2:$K$112,0)))</f>
        <v>2. Desarrollo social</v>
      </c>
      <c r="E279" s="8" t="str">
        <f>IF(F279="","",INDEX([2]B!$J$2:$J$112,MATCH(F279,[2]B!$K$2:$K$112,0)))</f>
        <v>2.5. Educación</v>
      </c>
      <c r="F279" s="7" t="s">
        <v>1110</v>
      </c>
      <c r="G279" s="7" t="s">
        <v>26</v>
      </c>
      <c r="H279" s="9" t="s">
        <v>1155</v>
      </c>
      <c r="I279" s="7" t="s">
        <v>1156</v>
      </c>
      <c r="J279" s="7" t="s">
        <v>1157</v>
      </c>
      <c r="K279" s="7" t="s">
        <v>1158</v>
      </c>
      <c r="L279" s="7">
        <v>80</v>
      </c>
      <c r="M279" s="7">
        <v>100</v>
      </c>
      <c r="N279" s="7" t="s">
        <v>1159</v>
      </c>
      <c r="O279" s="7" t="s">
        <v>35</v>
      </c>
      <c r="P279" s="10"/>
      <c r="Q279" s="10">
        <v>69580</v>
      </c>
      <c r="R279" s="10">
        <v>451660</v>
      </c>
      <c r="S279" s="10">
        <v>7555615.0800000001</v>
      </c>
      <c r="T279" s="10"/>
      <c r="U279" s="10"/>
      <c r="V279" s="10"/>
      <c r="W279" s="10"/>
      <c r="X279" s="10"/>
      <c r="Y279" s="5">
        <f t="shared" si="31"/>
        <v>0</v>
      </c>
      <c r="Z279" s="5">
        <f t="shared" si="32"/>
        <v>0</v>
      </c>
      <c r="AA279" s="5">
        <f t="shared" si="33"/>
        <v>1</v>
      </c>
      <c r="AB279" s="5">
        <f t="shared" si="34"/>
        <v>0</v>
      </c>
      <c r="AC279" s="11">
        <f t="shared" si="35"/>
        <v>8076855.0800000001</v>
      </c>
    </row>
    <row r="280" spans="1:29" x14ac:dyDescent="0.25">
      <c r="A280" s="6">
        <f t="shared" si="36"/>
        <v>278</v>
      </c>
      <c r="B280" s="7" t="s">
        <v>1146</v>
      </c>
      <c r="C280" s="8" t="str">
        <f t="shared" si="30"/>
        <v>MIR</v>
      </c>
      <c r="D280" s="8" t="str">
        <f>IF(F280="","",INDEX([2]B!$I$2:$I$112,MATCH(F280,[2]B!$K$2:$K$112,0)))</f>
        <v>2. Desarrollo social</v>
      </c>
      <c r="E280" s="8" t="str">
        <f>IF(F280="","",INDEX([2]B!$J$2:$J$112,MATCH(F280,[2]B!$K$2:$K$112,0)))</f>
        <v>2.5. Educación</v>
      </c>
      <c r="F280" s="7" t="s">
        <v>1110</v>
      </c>
      <c r="G280" s="7" t="s">
        <v>27</v>
      </c>
      <c r="H280" s="9" t="s">
        <v>1160</v>
      </c>
      <c r="I280" s="7" t="s">
        <v>1161</v>
      </c>
      <c r="J280" s="7" t="s">
        <v>1162</v>
      </c>
      <c r="K280" s="7" t="s">
        <v>1163</v>
      </c>
      <c r="L280" s="7">
        <v>80</v>
      </c>
      <c r="M280" s="7">
        <v>100</v>
      </c>
      <c r="N280" s="7" t="s">
        <v>1159</v>
      </c>
      <c r="O280" s="7" t="s">
        <v>35</v>
      </c>
      <c r="P280" s="10"/>
      <c r="Q280" s="10"/>
      <c r="R280" s="10"/>
      <c r="S280" s="10"/>
      <c r="T280" s="10"/>
      <c r="U280" s="10"/>
      <c r="V280" s="10"/>
      <c r="W280" s="10"/>
      <c r="X280" s="10"/>
      <c r="Y280" s="5">
        <f t="shared" si="31"/>
        <v>0</v>
      </c>
      <c r="Z280" s="5">
        <f t="shared" si="32"/>
        <v>0</v>
      </c>
      <c r="AA280" s="5">
        <f t="shared" si="33"/>
        <v>0</v>
      </c>
      <c r="AB280" s="5">
        <f t="shared" si="34"/>
        <v>1</v>
      </c>
      <c r="AC280" s="11">
        <f t="shared" si="35"/>
        <v>0</v>
      </c>
    </row>
    <row r="281" spans="1:29" x14ac:dyDescent="0.25">
      <c r="A281" s="6">
        <f t="shared" si="36"/>
        <v>279</v>
      </c>
      <c r="B281" s="7" t="s">
        <v>1146</v>
      </c>
      <c r="C281" s="8" t="str">
        <f t="shared" si="30"/>
        <v>MIR</v>
      </c>
      <c r="D281" s="8" t="str">
        <f>IF(F281="","",INDEX([2]B!$I$2:$I$112,MATCH(F281,[2]B!$K$2:$K$112,0)))</f>
        <v>2. Desarrollo social</v>
      </c>
      <c r="E281" s="8" t="str">
        <f>IF(F281="","",INDEX([2]B!$J$2:$J$112,MATCH(F281,[2]B!$K$2:$K$112,0)))</f>
        <v>2.5. Educación</v>
      </c>
      <c r="F281" s="7" t="s">
        <v>1110</v>
      </c>
      <c r="G281" s="7" t="s">
        <v>27</v>
      </c>
      <c r="H281" s="9" t="s">
        <v>1164</v>
      </c>
      <c r="I281" s="7" t="s">
        <v>1165</v>
      </c>
      <c r="J281" s="7" t="s">
        <v>1166</v>
      </c>
      <c r="K281" s="7" t="s">
        <v>1154</v>
      </c>
      <c r="L281" s="7">
        <v>80</v>
      </c>
      <c r="M281" s="7">
        <v>100</v>
      </c>
      <c r="N281" s="7" t="s">
        <v>1159</v>
      </c>
      <c r="O281" s="7" t="s">
        <v>35</v>
      </c>
      <c r="P281" s="10"/>
      <c r="Q281" s="10"/>
      <c r="R281" s="10"/>
      <c r="S281" s="10"/>
      <c r="T281" s="10"/>
      <c r="U281" s="10"/>
      <c r="V281" s="10"/>
      <c r="W281" s="10"/>
      <c r="X281" s="10"/>
      <c r="Y281" s="5">
        <f t="shared" si="31"/>
        <v>0</v>
      </c>
      <c r="Z281" s="5">
        <f t="shared" si="32"/>
        <v>0</v>
      </c>
      <c r="AA281" s="5">
        <f t="shared" si="33"/>
        <v>0</v>
      </c>
      <c r="AB281" s="5">
        <f t="shared" si="34"/>
        <v>1</v>
      </c>
      <c r="AC281" s="11">
        <f t="shared" si="35"/>
        <v>0</v>
      </c>
    </row>
    <row r="282" spans="1:29" x14ac:dyDescent="0.25">
      <c r="A282" s="6">
        <f t="shared" si="36"/>
        <v>280</v>
      </c>
      <c r="B282" s="7" t="s">
        <v>1167</v>
      </c>
      <c r="C282" s="8" t="str">
        <f t="shared" si="30"/>
        <v>MIR</v>
      </c>
      <c r="D282" s="8" t="str">
        <f>IF(F282="","",INDEX([2]B!$I$2:$I$112,MATCH(F282,[2]B!$K$2:$K$112,0)))</f>
        <v>2. Desarrollo social</v>
      </c>
      <c r="E282" s="8" t="str">
        <f>IF(F282="","",INDEX([2]B!$J$2:$J$112,MATCH(F282,[2]B!$K$2:$K$112,0)))</f>
        <v>2.2. Vivienda y servicios a la comunidad</v>
      </c>
      <c r="F282" s="7" t="s">
        <v>1168</v>
      </c>
      <c r="G282" s="7" t="s">
        <v>24</v>
      </c>
      <c r="H282" s="9" t="s">
        <v>1169</v>
      </c>
      <c r="I282" s="7" t="s">
        <v>1170</v>
      </c>
      <c r="J282" s="7" t="s">
        <v>1171</v>
      </c>
      <c r="K282" s="7" t="s">
        <v>1172</v>
      </c>
      <c r="L282" s="7">
        <v>12</v>
      </c>
      <c r="M282" s="7">
        <v>100</v>
      </c>
      <c r="N282" s="7" t="s">
        <v>34</v>
      </c>
      <c r="O282" s="7" t="s">
        <v>35</v>
      </c>
      <c r="P282" s="10"/>
      <c r="Q282" s="10"/>
      <c r="R282" s="10"/>
      <c r="S282" s="10"/>
      <c r="T282" s="10"/>
      <c r="U282" s="10"/>
      <c r="V282" s="10"/>
      <c r="W282" s="10"/>
      <c r="X282" s="10"/>
      <c r="Y282" s="5">
        <f t="shared" si="31"/>
        <v>1</v>
      </c>
      <c r="Z282" s="5">
        <f t="shared" si="32"/>
        <v>0</v>
      </c>
      <c r="AA282" s="5">
        <f t="shared" si="33"/>
        <v>0</v>
      </c>
      <c r="AB282" s="5">
        <f t="shared" si="34"/>
        <v>0</v>
      </c>
      <c r="AC282" s="11">
        <f t="shared" si="35"/>
        <v>0</v>
      </c>
    </row>
    <row r="283" spans="1:29" x14ac:dyDescent="0.25">
      <c r="A283" s="6">
        <f t="shared" si="36"/>
        <v>281</v>
      </c>
      <c r="B283" s="7" t="s">
        <v>1167</v>
      </c>
      <c r="C283" s="8" t="str">
        <f t="shared" si="30"/>
        <v>MIR</v>
      </c>
      <c r="D283" s="8" t="str">
        <f>IF(F283="","",INDEX([2]B!$I$2:$I$112,MATCH(F283,[2]B!$K$2:$K$112,0)))</f>
        <v>2. Desarrollo social</v>
      </c>
      <c r="E283" s="8" t="str">
        <f>IF(F283="","",INDEX([2]B!$J$2:$J$112,MATCH(F283,[2]B!$K$2:$K$112,0)))</f>
        <v>2.2. Vivienda y servicios a la comunidad</v>
      </c>
      <c r="F283" s="7" t="s">
        <v>1168</v>
      </c>
      <c r="G283" s="7" t="s">
        <v>36</v>
      </c>
      <c r="H283" s="9" t="s">
        <v>1173</v>
      </c>
      <c r="I283" s="7" t="s">
        <v>1174</v>
      </c>
      <c r="J283" s="7" t="s">
        <v>1175</v>
      </c>
      <c r="K283" s="7" t="s">
        <v>1176</v>
      </c>
      <c r="L283" s="7">
        <v>16</v>
      </c>
      <c r="M283" s="7">
        <v>100</v>
      </c>
      <c r="N283" s="7" t="s">
        <v>34</v>
      </c>
      <c r="O283" s="7" t="s">
        <v>35</v>
      </c>
      <c r="P283" s="10"/>
      <c r="Q283" s="10"/>
      <c r="R283" s="10"/>
      <c r="S283" s="10"/>
      <c r="T283" s="10"/>
      <c r="U283" s="10"/>
      <c r="V283" s="10"/>
      <c r="W283" s="10"/>
      <c r="X283" s="10"/>
      <c r="Y283" s="5">
        <f t="shared" si="31"/>
        <v>0</v>
      </c>
      <c r="Z283" s="5">
        <f t="shared" si="32"/>
        <v>1</v>
      </c>
      <c r="AA283" s="5">
        <f t="shared" si="33"/>
        <v>0</v>
      </c>
      <c r="AB283" s="5">
        <f t="shared" si="34"/>
        <v>0</v>
      </c>
      <c r="AC283" s="11">
        <f t="shared" si="35"/>
        <v>0</v>
      </c>
    </row>
    <row r="284" spans="1:29" x14ac:dyDescent="0.25">
      <c r="A284" s="6">
        <f t="shared" si="36"/>
        <v>282</v>
      </c>
      <c r="B284" s="7" t="s">
        <v>1167</v>
      </c>
      <c r="C284" s="8" t="str">
        <f t="shared" si="30"/>
        <v>MIR</v>
      </c>
      <c r="D284" s="8" t="str">
        <f>IF(F284="","",INDEX([2]B!$I$2:$I$112,MATCH(F284,[2]B!$K$2:$K$112,0)))</f>
        <v>2. Desarrollo social</v>
      </c>
      <c r="E284" s="8" t="str">
        <f>IF(F284="","",INDEX([2]B!$J$2:$J$112,MATCH(F284,[2]B!$K$2:$K$112,0)))</f>
        <v>2.2. Vivienda y servicios a la comunidad</v>
      </c>
      <c r="F284" s="7" t="s">
        <v>1168</v>
      </c>
      <c r="G284" s="7" t="s">
        <v>26</v>
      </c>
      <c r="H284" s="9" t="s">
        <v>1177</v>
      </c>
      <c r="I284" s="7" t="s">
        <v>1178</v>
      </c>
      <c r="J284" s="7" t="s">
        <v>1179</v>
      </c>
      <c r="K284" s="7" t="s">
        <v>1180</v>
      </c>
      <c r="L284" s="7">
        <v>80</v>
      </c>
      <c r="M284" s="7">
        <v>100</v>
      </c>
      <c r="N284" s="7" t="s">
        <v>45</v>
      </c>
      <c r="O284" s="7" t="s">
        <v>35</v>
      </c>
      <c r="P284" s="10">
        <v>5165039.1900000004</v>
      </c>
      <c r="Q284" s="10">
        <v>80770</v>
      </c>
      <c r="R284" s="10">
        <v>2002</v>
      </c>
      <c r="S284" s="10">
        <v>4080000</v>
      </c>
      <c r="T284" s="10"/>
      <c r="U284" s="10"/>
      <c r="V284" s="10"/>
      <c r="W284" s="10"/>
      <c r="X284" s="10"/>
      <c r="Y284" s="5">
        <f t="shared" si="31"/>
        <v>0</v>
      </c>
      <c r="Z284" s="5">
        <f t="shared" si="32"/>
        <v>0</v>
      </c>
      <c r="AA284" s="5">
        <f t="shared" si="33"/>
        <v>1</v>
      </c>
      <c r="AB284" s="5">
        <f t="shared" si="34"/>
        <v>0</v>
      </c>
      <c r="AC284" s="11">
        <f t="shared" si="35"/>
        <v>9327811.1900000013</v>
      </c>
    </row>
    <row r="285" spans="1:29" x14ac:dyDescent="0.25">
      <c r="A285" s="6">
        <f t="shared" si="36"/>
        <v>283</v>
      </c>
      <c r="B285" s="7" t="s">
        <v>1167</v>
      </c>
      <c r="C285" s="8" t="str">
        <f t="shared" si="30"/>
        <v>MIR</v>
      </c>
      <c r="D285" s="8" t="str">
        <f>IF(F285="","",INDEX([2]B!$I$2:$I$112,MATCH(F285,[2]B!$K$2:$K$112,0)))</f>
        <v>2. Desarrollo social</v>
      </c>
      <c r="E285" s="8" t="str">
        <f>IF(F285="","",INDEX([2]B!$J$2:$J$112,MATCH(F285,[2]B!$K$2:$K$112,0)))</f>
        <v>2.2. Vivienda y servicios a la comunidad</v>
      </c>
      <c r="F285" s="7" t="s">
        <v>1168</v>
      </c>
      <c r="G285" s="7" t="s">
        <v>27</v>
      </c>
      <c r="H285" s="9" t="s">
        <v>1181</v>
      </c>
      <c r="I285" s="7" t="s">
        <v>1182</v>
      </c>
      <c r="J285" s="7" t="s">
        <v>1183</v>
      </c>
      <c r="K285" s="7" t="s">
        <v>1184</v>
      </c>
      <c r="L285" s="7">
        <v>90</v>
      </c>
      <c r="M285" s="7">
        <v>100</v>
      </c>
      <c r="N285" s="7" t="s">
        <v>45</v>
      </c>
      <c r="O285" s="7" t="s">
        <v>35</v>
      </c>
      <c r="P285" s="10"/>
      <c r="Q285" s="10"/>
      <c r="R285" s="10"/>
      <c r="S285" s="10"/>
      <c r="T285" s="10"/>
      <c r="U285" s="10"/>
      <c r="V285" s="10"/>
      <c r="W285" s="10"/>
      <c r="X285" s="10"/>
      <c r="Y285" s="5">
        <f t="shared" si="31"/>
        <v>0</v>
      </c>
      <c r="Z285" s="5">
        <f t="shared" si="32"/>
        <v>0</v>
      </c>
      <c r="AA285" s="5">
        <f t="shared" si="33"/>
        <v>0</v>
      </c>
      <c r="AB285" s="5">
        <f t="shared" si="34"/>
        <v>1</v>
      </c>
      <c r="AC285" s="11">
        <f t="shared" si="35"/>
        <v>0</v>
      </c>
    </row>
    <row r="286" spans="1:29" x14ac:dyDescent="0.25">
      <c r="A286" s="6">
        <f t="shared" si="36"/>
        <v>284</v>
      </c>
      <c r="B286" s="7" t="s">
        <v>1185</v>
      </c>
      <c r="C286" s="8" t="str">
        <f t="shared" si="30"/>
        <v>INDICADOR DE GESTIÓN</v>
      </c>
      <c r="D286" s="8" t="str">
        <f>IF(F286="","",INDEX([2]B!$I$2:$I$112,MATCH(F286,[2]B!$K$2:$K$112,0)))</f>
        <v>2. Desarrollo social</v>
      </c>
      <c r="E286" s="8" t="str">
        <f>IF(F286="","",INDEX([2]B!$J$2:$J$112,MATCH(F286,[2]B!$K$2:$K$112,0)))</f>
        <v>2.7. Otros asuntos sociales</v>
      </c>
      <c r="F286" s="7" t="s">
        <v>64</v>
      </c>
      <c r="G286" s="7" t="s">
        <v>264</v>
      </c>
      <c r="H286" s="9" t="s">
        <v>1186</v>
      </c>
      <c r="I286" s="7" t="s">
        <v>1187</v>
      </c>
      <c r="J286" s="7" t="s">
        <v>1188</v>
      </c>
      <c r="K286" s="7" t="s">
        <v>1189</v>
      </c>
      <c r="L286" s="7">
        <v>90</v>
      </c>
      <c r="M286" s="7">
        <v>100</v>
      </c>
      <c r="N286" s="7" t="s">
        <v>45</v>
      </c>
      <c r="O286" s="7" t="s">
        <v>35</v>
      </c>
      <c r="P286" s="10"/>
      <c r="Q286" s="10">
        <v>69490</v>
      </c>
      <c r="R286" s="10">
        <v>92110</v>
      </c>
      <c r="S286" s="10"/>
      <c r="T286" s="10">
        <v>24240</v>
      </c>
      <c r="U286" s="10"/>
      <c r="V286" s="10"/>
      <c r="W286" s="10"/>
      <c r="X286" s="10"/>
      <c r="Y286" s="5">
        <f t="shared" si="31"/>
        <v>0</v>
      </c>
      <c r="Z286" s="5">
        <f t="shared" si="32"/>
        <v>0</v>
      </c>
      <c r="AA286" s="5">
        <f t="shared" si="33"/>
        <v>0</v>
      </c>
      <c r="AB286" s="5">
        <f t="shared" si="34"/>
        <v>0</v>
      </c>
      <c r="AC286" s="11">
        <f t="shared" si="35"/>
        <v>185840</v>
      </c>
    </row>
    <row r="287" spans="1:29" x14ac:dyDescent="0.25">
      <c r="A287" s="6" t="str">
        <f t="shared" si="36"/>
        <v/>
      </c>
      <c r="B287" s="7"/>
      <c r="C287" s="8" t="str">
        <f t="shared" si="30"/>
        <v/>
      </c>
      <c r="D287" s="8" t="str">
        <f>IF(F287="","",INDEX([2]B!$I$2:$I$112,MATCH(F287,[2]B!$K$2:$K$112,0)))</f>
        <v/>
      </c>
      <c r="E287" s="8" t="str">
        <f>IF(F287="","",INDEX([2]B!$J$2:$J$112,MATCH(F287,[2]B!$K$2:$K$112,0)))</f>
        <v/>
      </c>
      <c r="F287" s="7"/>
      <c r="G287" s="7"/>
      <c r="H287" s="9"/>
      <c r="I287" s="7"/>
      <c r="J287" s="7"/>
      <c r="K287" s="7"/>
      <c r="L287" s="7"/>
      <c r="M287" s="7"/>
      <c r="N287" s="7"/>
      <c r="O287" s="7"/>
      <c r="P287" s="10"/>
      <c r="Q287" s="10"/>
      <c r="R287" s="10"/>
      <c r="S287" s="10"/>
      <c r="T287" s="10"/>
      <c r="U287" s="10"/>
      <c r="V287" s="10"/>
      <c r="W287" s="10"/>
      <c r="X287" s="10"/>
      <c r="Y287" s="5">
        <f t="shared" si="31"/>
        <v>0</v>
      </c>
      <c r="Z287" s="5">
        <f t="shared" si="32"/>
        <v>0</v>
      </c>
      <c r="AA287" s="5">
        <f t="shared" si="33"/>
        <v>0</v>
      </c>
      <c r="AB287" s="5">
        <f t="shared" si="34"/>
        <v>0</v>
      </c>
      <c r="AC287" s="11">
        <f t="shared" si="35"/>
        <v>0</v>
      </c>
    </row>
    <row r="288" spans="1:29" x14ac:dyDescent="0.25">
      <c r="A288" s="6" t="str">
        <f t="shared" si="36"/>
        <v/>
      </c>
      <c r="B288" s="7"/>
      <c r="C288" s="8" t="str">
        <f t="shared" si="30"/>
        <v/>
      </c>
      <c r="D288" s="8" t="str">
        <f>IF(F288="","",INDEX([2]B!$I$2:$I$112,MATCH(F288,[2]B!$K$2:$K$112,0)))</f>
        <v/>
      </c>
      <c r="E288" s="8" t="str">
        <f>IF(F288="","",INDEX([2]B!$J$2:$J$112,MATCH(F288,[2]B!$K$2:$K$112,0)))</f>
        <v/>
      </c>
      <c r="F288" s="7"/>
      <c r="G288" s="7"/>
      <c r="H288" s="9"/>
      <c r="I288" s="7"/>
      <c r="J288" s="7"/>
      <c r="K288" s="7"/>
      <c r="L288" s="7"/>
      <c r="M288" s="7"/>
      <c r="N288" s="7"/>
      <c r="O288" s="7"/>
      <c r="P288" s="10"/>
      <c r="Q288" s="10"/>
      <c r="R288" s="10"/>
      <c r="S288" s="10"/>
      <c r="T288" s="10"/>
      <c r="U288" s="10"/>
      <c r="V288" s="10"/>
      <c r="W288" s="10"/>
      <c r="X288" s="10"/>
      <c r="Y288" s="5">
        <f t="shared" si="31"/>
        <v>0</v>
      </c>
      <c r="Z288" s="5">
        <f t="shared" si="32"/>
        <v>0</v>
      </c>
      <c r="AA288" s="5">
        <f t="shared" si="33"/>
        <v>0</v>
      </c>
      <c r="AB288" s="5">
        <f t="shared" si="34"/>
        <v>0</v>
      </c>
      <c r="AC288" s="11">
        <f t="shared" si="35"/>
        <v>0</v>
      </c>
    </row>
    <row r="289" spans="1:29" x14ac:dyDescent="0.25">
      <c r="A289" s="6" t="str">
        <f t="shared" si="36"/>
        <v/>
      </c>
      <c r="B289" s="7"/>
      <c r="C289" s="8" t="str">
        <f t="shared" si="30"/>
        <v/>
      </c>
      <c r="D289" s="8" t="str">
        <f>IF(F289="","",INDEX([2]B!$I$2:$I$112,MATCH(F289,[2]B!$K$2:$K$112,0)))</f>
        <v/>
      </c>
      <c r="E289" s="8" t="str">
        <f>IF(F289="","",INDEX([2]B!$J$2:$J$112,MATCH(F289,[2]B!$K$2:$K$112,0)))</f>
        <v/>
      </c>
      <c r="F289" s="7"/>
      <c r="G289" s="7"/>
      <c r="H289" s="9"/>
      <c r="I289" s="7"/>
      <c r="J289" s="7"/>
      <c r="K289" s="7"/>
      <c r="L289" s="7"/>
      <c r="M289" s="7"/>
      <c r="N289" s="7"/>
      <c r="O289" s="7"/>
      <c r="P289" s="10"/>
      <c r="Q289" s="10"/>
      <c r="R289" s="10"/>
      <c r="S289" s="10"/>
      <c r="T289" s="10"/>
      <c r="U289" s="10"/>
      <c r="V289" s="10"/>
      <c r="W289" s="10"/>
      <c r="X289" s="10"/>
      <c r="Y289" s="5">
        <f t="shared" si="31"/>
        <v>0</v>
      </c>
      <c r="Z289" s="5">
        <f t="shared" si="32"/>
        <v>0</v>
      </c>
      <c r="AA289" s="5">
        <f t="shared" si="33"/>
        <v>0</v>
      </c>
      <c r="AB289" s="5">
        <f t="shared" si="34"/>
        <v>0</v>
      </c>
      <c r="AC289" s="11">
        <f t="shared" si="35"/>
        <v>0</v>
      </c>
    </row>
    <row r="290" spans="1:29" x14ac:dyDescent="0.25">
      <c r="A290" s="6" t="str">
        <f t="shared" si="36"/>
        <v/>
      </c>
      <c r="B290" s="7"/>
      <c r="C290" s="8" t="str">
        <f t="shared" si="30"/>
        <v/>
      </c>
      <c r="D290" s="8" t="str">
        <f>IF(F290="","",INDEX([2]B!$I$2:$I$112,MATCH(F290,[2]B!$K$2:$K$112,0)))</f>
        <v/>
      </c>
      <c r="E290" s="8" t="str">
        <f>IF(F290="","",INDEX([2]B!$J$2:$J$112,MATCH(F290,[2]B!$K$2:$K$112,0)))</f>
        <v/>
      </c>
      <c r="F290" s="7"/>
      <c r="G290" s="7"/>
      <c r="H290" s="9"/>
      <c r="I290" s="7"/>
      <c r="J290" s="7"/>
      <c r="K290" s="7"/>
      <c r="L290" s="7"/>
      <c r="M290" s="7"/>
      <c r="N290" s="7"/>
      <c r="O290" s="7"/>
      <c r="P290" s="10"/>
      <c r="Q290" s="10"/>
      <c r="R290" s="10"/>
      <c r="S290" s="10"/>
      <c r="T290" s="10"/>
      <c r="U290" s="10"/>
      <c r="V290" s="10"/>
      <c r="W290" s="10"/>
      <c r="X290" s="10"/>
      <c r="Y290" s="5">
        <f t="shared" si="31"/>
        <v>0</v>
      </c>
      <c r="Z290" s="5">
        <f t="shared" si="32"/>
        <v>0</v>
      </c>
      <c r="AA290" s="5">
        <f t="shared" si="33"/>
        <v>0</v>
      </c>
      <c r="AB290" s="5">
        <f t="shared" si="34"/>
        <v>0</v>
      </c>
      <c r="AC290" s="11">
        <f t="shared" si="35"/>
        <v>0</v>
      </c>
    </row>
    <row r="291" spans="1:29" x14ac:dyDescent="0.25">
      <c r="A291" s="6" t="str">
        <f t="shared" si="36"/>
        <v/>
      </c>
      <c r="B291" s="7"/>
      <c r="C291" s="8" t="str">
        <f t="shared" si="30"/>
        <v/>
      </c>
      <c r="D291" s="8" t="str">
        <f>IF(F291="","",INDEX([2]B!$I$2:$I$112,MATCH(F291,[2]B!$K$2:$K$112,0)))</f>
        <v/>
      </c>
      <c r="E291" s="8" t="str">
        <f>IF(F291="","",INDEX([2]B!$J$2:$J$112,MATCH(F291,[2]B!$K$2:$K$112,0)))</f>
        <v/>
      </c>
      <c r="F291" s="7"/>
      <c r="G291" s="7"/>
      <c r="H291" s="9"/>
      <c r="I291" s="7"/>
      <c r="J291" s="7"/>
      <c r="K291" s="7"/>
      <c r="L291" s="7"/>
      <c r="M291" s="7"/>
      <c r="N291" s="7"/>
      <c r="O291" s="7"/>
      <c r="P291" s="10"/>
      <c r="Q291" s="10"/>
      <c r="R291" s="10"/>
      <c r="S291" s="10"/>
      <c r="T291" s="10"/>
      <c r="U291" s="10"/>
      <c r="V291" s="10"/>
      <c r="W291" s="10"/>
      <c r="X291" s="10"/>
      <c r="Y291" s="5">
        <f t="shared" si="31"/>
        <v>0</v>
      </c>
      <c r="Z291" s="5">
        <f t="shared" si="32"/>
        <v>0</v>
      </c>
      <c r="AA291" s="5">
        <f t="shared" si="33"/>
        <v>0</v>
      </c>
      <c r="AB291" s="5">
        <f t="shared" si="34"/>
        <v>0</v>
      </c>
      <c r="AC291" s="11">
        <f t="shared" si="35"/>
        <v>0</v>
      </c>
    </row>
    <row r="292" spans="1:29" x14ac:dyDescent="0.25">
      <c r="A292" s="6" t="str">
        <f t="shared" si="36"/>
        <v/>
      </c>
      <c r="B292" s="7"/>
      <c r="C292" s="8" t="str">
        <f t="shared" si="30"/>
        <v/>
      </c>
      <c r="D292" s="8" t="str">
        <f>IF(F292="","",INDEX([2]B!$I$2:$I$112,MATCH(F292,[2]B!$K$2:$K$112,0)))</f>
        <v/>
      </c>
      <c r="E292" s="8" t="str">
        <f>IF(F292="","",INDEX([2]B!$J$2:$J$112,MATCH(F292,[2]B!$K$2:$K$112,0)))</f>
        <v/>
      </c>
      <c r="F292" s="7"/>
      <c r="G292" s="7"/>
      <c r="H292" s="9"/>
      <c r="I292" s="7"/>
      <c r="J292" s="7"/>
      <c r="K292" s="7"/>
      <c r="L292" s="7"/>
      <c r="M292" s="7"/>
      <c r="N292" s="7"/>
      <c r="O292" s="7"/>
      <c r="P292" s="10"/>
      <c r="Q292" s="10"/>
      <c r="R292" s="10"/>
      <c r="S292" s="10"/>
      <c r="T292" s="10"/>
      <c r="U292" s="10"/>
      <c r="V292" s="10"/>
      <c r="W292" s="10"/>
      <c r="X292" s="10"/>
      <c r="Y292" s="5">
        <f t="shared" si="31"/>
        <v>0</v>
      </c>
      <c r="Z292" s="5">
        <f t="shared" si="32"/>
        <v>0</v>
      </c>
      <c r="AA292" s="5">
        <f t="shared" si="33"/>
        <v>0</v>
      </c>
      <c r="AB292" s="5">
        <f t="shared" si="34"/>
        <v>0</v>
      </c>
      <c r="AC292" s="11">
        <f t="shared" si="35"/>
        <v>0</v>
      </c>
    </row>
    <row r="293" spans="1:29" x14ac:dyDescent="0.25">
      <c r="A293" s="6" t="str">
        <f t="shared" si="36"/>
        <v/>
      </c>
      <c r="B293" s="7"/>
      <c r="C293" s="8" t="str">
        <f t="shared" si="30"/>
        <v/>
      </c>
      <c r="D293" s="8" t="str">
        <f>IF(F293="","",INDEX([2]B!$I$2:$I$112,MATCH(F293,[2]B!$K$2:$K$112,0)))</f>
        <v/>
      </c>
      <c r="E293" s="8" t="str">
        <f>IF(F293="","",INDEX([2]B!$J$2:$J$112,MATCH(F293,[2]B!$K$2:$K$112,0)))</f>
        <v/>
      </c>
      <c r="F293" s="7"/>
      <c r="G293" s="7"/>
      <c r="H293" s="9"/>
      <c r="I293" s="7"/>
      <c r="J293" s="7"/>
      <c r="K293" s="7"/>
      <c r="L293" s="7"/>
      <c r="M293" s="7"/>
      <c r="N293" s="7"/>
      <c r="O293" s="7"/>
      <c r="P293" s="10"/>
      <c r="Q293" s="10"/>
      <c r="R293" s="10"/>
      <c r="S293" s="10"/>
      <c r="T293" s="10"/>
      <c r="U293" s="10"/>
      <c r="V293" s="10"/>
      <c r="W293" s="10"/>
      <c r="X293" s="10"/>
      <c r="Y293" s="5">
        <f t="shared" si="31"/>
        <v>0</v>
      </c>
      <c r="Z293" s="5">
        <f t="shared" si="32"/>
        <v>0</v>
      </c>
      <c r="AA293" s="5">
        <f t="shared" si="33"/>
        <v>0</v>
      </c>
      <c r="AB293" s="5">
        <f t="shared" si="34"/>
        <v>0</v>
      </c>
      <c r="AC293" s="11">
        <f t="shared" si="35"/>
        <v>0</v>
      </c>
    </row>
    <row r="294" spans="1:29" x14ac:dyDescent="0.25">
      <c r="A294" s="6" t="str">
        <f t="shared" si="36"/>
        <v/>
      </c>
      <c r="B294" s="7"/>
      <c r="C294" s="8" t="str">
        <f t="shared" si="30"/>
        <v/>
      </c>
      <c r="D294" s="8" t="str">
        <f>IF(F294="","",INDEX([2]B!$I$2:$I$112,MATCH(F294,[2]B!$K$2:$K$112,0)))</f>
        <v/>
      </c>
      <c r="E294" s="8" t="str">
        <f>IF(F294="","",INDEX([2]B!$J$2:$J$112,MATCH(F294,[2]B!$K$2:$K$112,0)))</f>
        <v/>
      </c>
      <c r="F294" s="7"/>
      <c r="G294" s="7"/>
      <c r="H294" s="9"/>
      <c r="I294" s="7"/>
      <c r="J294" s="7"/>
      <c r="K294" s="7"/>
      <c r="L294" s="7"/>
      <c r="M294" s="7"/>
      <c r="N294" s="7"/>
      <c r="O294" s="7"/>
      <c r="P294" s="10"/>
      <c r="Q294" s="10"/>
      <c r="R294" s="10"/>
      <c r="S294" s="10"/>
      <c r="T294" s="10"/>
      <c r="U294" s="10"/>
      <c r="V294" s="10"/>
      <c r="W294" s="10"/>
      <c r="X294" s="10"/>
      <c r="Y294" s="5">
        <f t="shared" si="31"/>
        <v>0</v>
      </c>
      <c r="Z294" s="5">
        <f t="shared" si="32"/>
        <v>0</v>
      </c>
      <c r="AA294" s="5">
        <f t="shared" si="33"/>
        <v>0</v>
      </c>
      <c r="AB294" s="5">
        <f t="shared" si="34"/>
        <v>0</v>
      </c>
      <c r="AC294" s="11">
        <f t="shared" si="35"/>
        <v>0</v>
      </c>
    </row>
    <row r="295" spans="1:29" x14ac:dyDescent="0.25">
      <c r="A295" s="6" t="str">
        <f t="shared" si="36"/>
        <v/>
      </c>
      <c r="B295" s="7"/>
      <c r="C295" s="8" t="str">
        <f t="shared" si="30"/>
        <v/>
      </c>
      <c r="D295" s="8" t="str">
        <f>IF(F295="","",INDEX([2]B!$I$2:$I$112,MATCH(F295,[2]B!$K$2:$K$112,0)))</f>
        <v/>
      </c>
      <c r="E295" s="8" t="str">
        <f>IF(F295="","",INDEX([2]B!$J$2:$J$112,MATCH(F295,[2]B!$K$2:$K$112,0)))</f>
        <v/>
      </c>
      <c r="F295" s="7"/>
      <c r="G295" s="7"/>
      <c r="H295" s="9"/>
      <c r="I295" s="7"/>
      <c r="J295" s="7"/>
      <c r="K295" s="7"/>
      <c r="L295" s="7"/>
      <c r="M295" s="7"/>
      <c r="N295" s="7"/>
      <c r="O295" s="7"/>
      <c r="P295" s="10"/>
      <c r="Q295" s="10"/>
      <c r="R295" s="10"/>
      <c r="S295" s="10"/>
      <c r="T295" s="10"/>
      <c r="U295" s="10"/>
      <c r="V295" s="10"/>
      <c r="W295" s="10"/>
      <c r="X295" s="10"/>
      <c r="Y295" s="5">
        <f t="shared" si="31"/>
        <v>0</v>
      </c>
      <c r="Z295" s="5">
        <f t="shared" si="32"/>
        <v>0</v>
      </c>
      <c r="AA295" s="5">
        <f t="shared" si="33"/>
        <v>0</v>
      </c>
      <c r="AB295" s="5">
        <f t="shared" si="34"/>
        <v>0</v>
      </c>
      <c r="AC295" s="11">
        <f t="shared" si="35"/>
        <v>0</v>
      </c>
    </row>
    <row r="296" spans="1:29" x14ac:dyDescent="0.25">
      <c r="A296" s="6" t="str">
        <f t="shared" si="36"/>
        <v/>
      </c>
      <c r="B296" s="7"/>
      <c r="C296" s="8" t="str">
        <f t="shared" si="30"/>
        <v/>
      </c>
      <c r="D296" s="8" t="str">
        <f>IF(F296="","",INDEX([2]B!$I$2:$I$112,MATCH(F296,[2]B!$K$2:$K$112,0)))</f>
        <v/>
      </c>
      <c r="E296" s="8" t="str">
        <f>IF(F296="","",INDEX([2]B!$J$2:$J$112,MATCH(F296,[2]B!$K$2:$K$112,0)))</f>
        <v/>
      </c>
      <c r="F296" s="7"/>
      <c r="G296" s="7"/>
      <c r="H296" s="9"/>
      <c r="I296" s="7"/>
      <c r="J296" s="7"/>
      <c r="K296" s="7"/>
      <c r="L296" s="7"/>
      <c r="M296" s="7"/>
      <c r="N296" s="7"/>
      <c r="O296" s="7"/>
      <c r="P296" s="10"/>
      <c r="Q296" s="10"/>
      <c r="R296" s="10"/>
      <c r="S296" s="10"/>
      <c r="T296" s="10"/>
      <c r="U296" s="10"/>
      <c r="V296" s="10"/>
      <c r="W296" s="10"/>
      <c r="X296" s="10"/>
      <c r="Y296" s="5">
        <f t="shared" si="31"/>
        <v>0</v>
      </c>
      <c r="Z296" s="5">
        <f t="shared" si="32"/>
        <v>0</v>
      </c>
      <c r="AA296" s="5">
        <f t="shared" si="33"/>
        <v>0</v>
      </c>
      <c r="AB296" s="5">
        <f t="shared" si="34"/>
        <v>0</v>
      </c>
      <c r="AC296" s="11">
        <f t="shared" si="35"/>
        <v>0</v>
      </c>
    </row>
    <row r="297" spans="1:29" x14ac:dyDescent="0.25">
      <c r="A297" s="6" t="str">
        <f t="shared" si="36"/>
        <v/>
      </c>
      <c r="B297" s="7"/>
      <c r="C297" s="8" t="str">
        <f t="shared" si="30"/>
        <v/>
      </c>
      <c r="D297" s="8" t="str">
        <f>IF(F297="","",INDEX([2]B!$I$2:$I$112,MATCH(F297,[2]B!$K$2:$K$112,0)))</f>
        <v/>
      </c>
      <c r="E297" s="8" t="str">
        <f>IF(F297="","",INDEX([2]B!$J$2:$J$112,MATCH(F297,[2]B!$K$2:$K$112,0)))</f>
        <v/>
      </c>
      <c r="F297" s="7"/>
      <c r="G297" s="7"/>
      <c r="H297" s="9"/>
      <c r="I297" s="7"/>
      <c r="J297" s="7"/>
      <c r="K297" s="7"/>
      <c r="L297" s="7"/>
      <c r="M297" s="7"/>
      <c r="N297" s="7"/>
      <c r="O297" s="7"/>
      <c r="P297" s="10"/>
      <c r="Q297" s="10"/>
      <c r="R297" s="10"/>
      <c r="S297" s="10"/>
      <c r="T297" s="10"/>
      <c r="U297" s="10"/>
      <c r="V297" s="10"/>
      <c r="W297" s="10"/>
      <c r="X297" s="10"/>
      <c r="Y297" s="5">
        <f t="shared" si="31"/>
        <v>0</v>
      </c>
      <c r="Z297" s="5">
        <f t="shared" si="32"/>
        <v>0</v>
      </c>
      <c r="AA297" s="5">
        <f t="shared" si="33"/>
        <v>0</v>
      </c>
      <c r="AB297" s="5">
        <f t="shared" si="34"/>
        <v>0</v>
      </c>
      <c r="AC297" s="11">
        <f t="shared" si="35"/>
        <v>0</v>
      </c>
    </row>
    <row r="298" spans="1:29" x14ac:dyDescent="0.25">
      <c r="A298" s="6" t="str">
        <f t="shared" si="36"/>
        <v/>
      </c>
      <c r="B298" s="7"/>
      <c r="C298" s="8" t="str">
        <f t="shared" si="30"/>
        <v/>
      </c>
      <c r="D298" s="8" t="str">
        <f>IF(F298="","",INDEX([2]B!$I$2:$I$112,MATCH(F298,[2]B!$K$2:$K$112,0)))</f>
        <v/>
      </c>
      <c r="E298" s="8" t="str">
        <f>IF(F298="","",INDEX([2]B!$J$2:$J$112,MATCH(F298,[2]B!$K$2:$K$112,0)))</f>
        <v/>
      </c>
      <c r="F298" s="7"/>
      <c r="G298" s="7"/>
      <c r="H298" s="9"/>
      <c r="I298" s="7"/>
      <c r="J298" s="7"/>
      <c r="K298" s="7"/>
      <c r="L298" s="7"/>
      <c r="M298" s="7"/>
      <c r="N298" s="7"/>
      <c r="O298" s="7"/>
      <c r="P298" s="10"/>
      <c r="Q298" s="10"/>
      <c r="R298" s="10"/>
      <c r="S298" s="10"/>
      <c r="T298" s="10"/>
      <c r="U298" s="10"/>
      <c r="V298" s="10"/>
      <c r="W298" s="10"/>
      <c r="X298" s="10"/>
      <c r="Y298" s="5">
        <f t="shared" si="31"/>
        <v>0</v>
      </c>
      <c r="Z298" s="5">
        <f t="shared" si="32"/>
        <v>0</v>
      </c>
      <c r="AA298" s="5">
        <f t="shared" si="33"/>
        <v>0</v>
      </c>
      <c r="AB298" s="5">
        <f t="shared" si="34"/>
        <v>0</v>
      </c>
      <c r="AC298" s="11">
        <f t="shared" si="35"/>
        <v>0</v>
      </c>
    </row>
    <row r="299" spans="1:29" x14ac:dyDescent="0.25">
      <c r="A299" s="6" t="str">
        <f t="shared" si="36"/>
        <v/>
      </c>
      <c r="B299" s="7"/>
      <c r="C299" s="8" t="str">
        <f t="shared" si="30"/>
        <v/>
      </c>
      <c r="D299" s="8" t="str">
        <f>IF(F299="","",INDEX([2]B!$I$2:$I$112,MATCH(F299,[2]B!$K$2:$K$112,0)))</f>
        <v/>
      </c>
      <c r="E299" s="8" t="str">
        <f>IF(F299="","",INDEX([2]B!$J$2:$J$112,MATCH(F299,[2]B!$K$2:$K$112,0)))</f>
        <v/>
      </c>
      <c r="F299" s="7"/>
      <c r="G299" s="7"/>
      <c r="H299" s="9"/>
      <c r="I299" s="7"/>
      <c r="J299" s="7"/>
      <c r="K299" s="7"/>
      <c r="L299" s="7"/>
      <c r="M299" s="7"/>
      <c r="N299" s="7"/>
      <c r="O299" s="7"/>
      <c r="P299" s="10"/>
      <c r="Q299" s="10"/>
      <c r="R299" s="10"/>
      <c r="S299" s="10"/>
      <c r="T299" s="10"/>
      <c r="U299" s="10"/>
      <c r="V299" s="10"/>
      <c r="W299" s="10"/>
      <c r="X299" s="10"/>
      <c r="Y299" s="5">
        <f t="shared" si="31"/>
        <v>0</v>
      </c>
      <c r="Z299" s="5">
        <f t="shared" si="32"/>
        <v>0</v>
      </c>
      <c r="AA299" s="5">
        <f t="shared" si="33"/>
        <v>0</v>
      </c>
      <c r="AB299" s="5">
        <f t="shared" si="34"/>
        <v>0</v>
      </c>
      <c r="AC299" s="11">
        <f t="shared" si="35"/>
        <v>0</v>
      </c>
    </row>
    <row r="300" spans="1:29" x14ac:dyDescent="0.25">
      <c r="A300" s="6" t="str">
        <f t="shared" si="36"/>
        <v/>
      </c>
      <c r="B300" s="7"/>
      <c r="C300" s="8" t="str">
        <f t="shared" si="30"/>
        <v/>
      </c>
      <c r="D300" s="8" t="str">
        <f>IF(F300="","",INDEX([2]B!$I$2:$I$112,MATCH(F300,[2]B!$K$2:$K$112,0)))</f>
        <v/>
      </c>
      <c r="E300" s="8" t="str">
        <f>IF(F300="","",INDEX([2]B!$J$2:$J$112,MATCH(F300,[2]B!$K$2:$K$112,0)))</f>
        <v/>
      </c>
      <c r="F300" s="7"/>
      <c r="G300" s="7"/>
      <c r="H300" s="9"/>
      <c r="I300" s="7"/>
      <c r="J300" s="7"/>
      <c r="K300" s="7"/>
      <c r="L300" s="7"/>
      <c r="M300" s="7"/>
      <c r="N300" s="7"/>
      <c r="O300" s="7"/>
      <c r="P300" s="10"/>
      <c r="Q300" s="10"/>
      <c r="R300" s="10"/>
      <c r="S300" s="10"/>
      <c r="T300" s="10"/>
      <c r="U300" s="10"/>
      <c r="V300" s="10"/>
      <c r="W300" s="10"/>
      <c r="X300" s="10"/>
      <c r="Y300" s="5">
        <f t="shared" si="31"/>
        <v>0</v>
      </c>
      <c r="Z300" s="5">
        <f t="shared" si="32"/>
        <v>0</v>
      </c>
      <c r="AA300" s="5">
        <f t="shared" si="33"/>
        <v>0</v>
      </c>
      <c r="AB300" s="5">
        <f t="shared" si="34"/>
        <v>0</v>
      </c>
      <c r="AC300" s="11">
        <f t="shared" si="35"/>
        <v>0</v>
      </c>
    </row>
    <row r="301" spans="1:29" x14ac:dyDescent="0.25">
      <c r="A301" s="6" t="str">
        <f t="shared" si="36"/>
        <v/>
      </c>
      <c r="B301" s="7"/>
      <c r="C301" s="8" t="str">
        <f t="shared" si="30"/>
        <v/>
      </c>
      <c r="D301" s="8" t="str">
        <f>IF(F301="","",INDEX([2]B!$I$2:$I$112,MATCH(F301,[2]B!$K$2:$K$112,0)))</f>
        <v/>
      </c>
      <c r="E301" s="8" t="str">
        <f>IF(F301="","",INDEX([2]B!$J$2:$J$112,MATCH(F301,[2]B!$K$2:$K$112,0)))</f>
        <v/>
      </c>
      <c r="F301" s="7"/>
      <c r="G301" s="7"/>
      <c r="H301" s="9"/>
      <c r="I301" s="7"/>
      <c r="J301" s="7"/>
      <c r="K301" s="7"/>
      <c r="L301" s="7"/>
      <c r="M301" s="7"/>
      <c r="N301" s="7"/>
      <c r="O301" s="7"/>
      <c r="P301" s="10"/>
      <c r="Q301" s="10"/>
      <c r="R301" s="10"/>
      <c r="S301" s="10"/>
      <c r="T301" s="10"/>
      <c r="U301" s="10"/>
      <c r="V301" s="10"/>
      <c r="W301" s="10"/>
      <c r="X301" s="10"/>
      <c r="Y301" s="5">
        <f t="shared" si="31"/>
        <v>0</v>
      </c>
      <c r="Z301" s="5">
        <f t="shared" si="32"/>
        <v>0</v>
      </c>
      <c r="AA301" s="5">
        <f t="shared" si="33"/>
        <v>0</v>
      </c>
      <c r="AB301" s="5">
        <f t="shared" si="34"/>
        <v>0</v>
      </c>
      <c r="AC301" s="11">
        <f t="shared" si="35"/>
        <v>0</v>
      </c>
    </row>
    <row r="302" spans="1:29" x14ac:dyDescent="0.25">
      <c r="A302" s="6" t="str">
        <f t="shared" si="36"/>
        <v/>
      </c>
      <c r="B302" s="7"/>
      <c r="C302" s="8" t="str">
        <f t="shared" si="30"/>
        <v/>
      </c>
      <c r="D302" s="8" t="str">
        <f>IF(F302="","",INDEX([2]B!$I$2:$I$112,MATCH(F302,[2]B!$K$2:$K$112,0)))</f>
        <v/>
      </c>
      <c r="E302" s="8" t="str">
        <f>IF(F302="","",INDEX([2]B!$J$2:$J$112,MATCH(F302,[2]B!$K$2:$K$112,0)))</f>
        <v/>
      </c>
      <c r="F302" s="7"/>
      <c r="G302" s="7"/>
      <c r="H302" s="9"/>
      <c r="I302" s="7"/>
      <c r="J302" s="7"/>
      <c r="K302" s="7"/>
      <c r="L302" s="7"/>
      <c r="M302" s="7"/>
      <c r="N302" s="7"/>
      <c r="O302" s="7"/>
      <c r="P302" s="10"/>
      <c r="Q302" s="10"/>
      <c r="R302" s="10"/>
      <c r="S302" s="10"/>
      <c r="T302" s="10"/>
      <c r="U302" s="10"/>
      <c r="V302" s="10"/>
      <c r="W302" s="10"/>
      <c r="X302" s="10"/>
      <c r="Y302" s="5">
        <f t="shared" si="31"/>
        <v>0</v>
      </c>
      <c r="Z302" s="5">
        <f t="shared" si="32"/>
        <v>0</v>
      </c>
      <c r="AA302" s="5">
        <f t="shared" si="33"/>
        <v>0</v>
      </c>
      <c r="AB302" s="5">
        <f t="shared" si="34"/>
        <v>0</v>
      </c>
      <c r="AC302" s="11">
        <f t="shared" si="35"/>
        <v>0</v>
      </c>
    </row>
    <row r="303" spans="1:29" x14ac:dyDescent="0.25">
      <c r="A303" s="6" t="str">
        <f t="shared" si="36"/>
        <v/>
      </c>
      <c r="B303" s="7"/>
      <c r="C303" s="8" t="str">
        <f t="shared" si="30"/>
        <v/>
      </c>
      <c r="D303" s="8" t="str">
        <f>IF(F303="","",INDEX([2]B!$I$2:$I$112,MATCH(F303,[2]B!$K$2:$K$112,0)))</f>
        <v/>
      </c>
      <c r="E303" s="8" t="str">
        <f>IF(F303="","",INDEX([2]B!$J$2:$J$112,MATCH(F303,[2]B!$K$2:$K$112,0)))</f>
        <v/>
      </c>
      <c r="F303" s="7"/>
      <c r="G303" s="7"/>
      <c r="H303" s="9"/>
      <c r="I303" s="7"/>
      <c r="J303" s="7"/>
      <c r="K303" s="7"/>
      <c r="L303" s="7"/>
      <c r="M303" s="7"/>
      <c r="N303" s="7"/>
      <c r="O303" s="7"/>
      <c r="P303" s="10"/>
      <c r="Q303" s="10"/>
      <c r="R303" s="10"/>
      <c r="S303" s="10"/>
      <c r="T303" s="10"/>
      <c r="U303" s="10"/>
      <c r="V303" s="10"/>
      <c r="W303" s="10"/>
      <c r="X303" s="10"/>
      <c r="Y303" s="5">
        <f t="shared" si="31"/>
        <v>0</v>
      </c>
      <c r="Z303" s="5">
        <f t="shared" si="32"/>
        <v>0</v>
      </c>
      <c r="AA303" s="5">
        <f t="shared" si="33"/>
        <v>0</v>
      </c>
      <c r="AB303" s="5">
        <f t="shared" si="34"/>
        <v>0</v>
      </c>
      <c r="AC303" s="11">
        <f t="shared" si="35"/>
        <v>0</v>
      </c>
    </row>
    <row r="304" spans="1:29" x14ac:dyDescent="0.25">
      <c r="A304" s="6" t="str">
        <f t="shared" si="36"/>
        <v/>
      </c>
      <c r="B304" s="7"/>
      <c r="C304" s="8" t="str">
        <f t="shared" si="30"/>
        <v/>
      </c>
      <c r="D304" s="8" t="str">
        <f>IF(F304="","",INDEX([2]B!$I$2:$I$112,MATCH(F304,[2]B!$K$2:$K$112,0)))</f>
        <v/>
      </c>
      <c r="E304" s="8" t="str">
        <f>IF(F304="","",INDEX([2]B!$J$2:$J$112,MATCH(F304,[2]B!$K$2:$K$112,0)))</f>
        <v/>
      </c>
      <c r="F304" s="7"/>
      <c r="G304" s="7"/>
      <c r="H304" s="9"/>
      <c r="I304" s="7"/>
      <c r="J304" s="7"/>
      <c r="K304" s="7"/>
      <c r="L304" s="7"/>
      <c r="M304" s="7"/>
      <c r="N304" s="7"/>
      <c r="O304" s="7"/>
      <c r="P304" s="10"/>
      <c r="Q304" s="10"/>
      <c r="R304" s="10"/>
      <c r="S304" s="10"/>
      <c r="T304" s="10"/>
      <c r="U304" s="10"/>
      <c r="V304" s="10"/>
      <c r="W304" s="10"/>
      <c r="X304" s="10"/>
      <c r="Y304" s="5">
        <f t="shared" si="31"/>
        <v>0</v>
      </c>
      <c r="Z304" s="5">
        <f t="shared" si="32"/>
        <v>0</v>
      </c>
      <c r="AA304" s="5">
        <f t="shared" si="33"/>
        <v>0</v>
      </c>
      <c r="AB304" s="5">
        <f t="shared" si="34"/>
        <v>0</v>
      </c>
      <c r="AC304" s="11">
        <f t="shared" si="35"/>
        <v>0</v>
      </c>
    </row>
    <row r="305" spans="1:29" x14ac:dyDescent="0.25">
      <c r="A305" s="6" t="str">
        <f t="shared" si="36"/>
        <v/>
      </c>
      <c r="B305" s="7"/>
      <c r="C305" s="8" t="str">
        <f t="shared" si="30"/>
        <v/>
      </c>
      <c r="D305" s="8" t="str">
        <f>IF(F305="","",INDEX([2]B!$I$2:$I$112,MATCH(F305,[2]B!$K$2:$K$112,0)))</f>
        <v/>
      </c>
      <c r="E305" s="8" t="str">
        <f>IF(F305="","",INDEX([2]B!$J$2:$J$112,MATCH(F305,[2]B!$K$2:$K$112,0)))</f>
        <v/>
      </c>
      <c r="F305" s="7"/>
      <c r="G305" s="7"/>
      <c r="H305" s="9"/>
      <c r="I305" s="7"/>
      <c r="J305" s="7"/>
      <c r="K305" s="7"/>
      <c r="L305" s="7"/>
      <c r="M305" s="7"/>
      <c r="N305" s="7"/>
      <c r="O305" s="7"/>
      <c r="P305" s="10"/>
      <c r="Q305" s="10"/>
      <c r="R305" s="10"/>
      <c r="S305" s="10"/>
      <c r="T305" s="10"/>
      <c r="U305" s="10"/>
      <c r="V305" s="10"/>
      <c r="W305" s="10"/>
      <c r="X305" s="10"/>
      <c r="Y305" s="5">
        <f t="shared" si="31"/>
        <v>0</v>
      </c>
      <c r="Z305" s="5">
        <f t="shared" si="32"/>
        <v>0</v>
      </c>
      <c r="AA305" s="5">
        <f t="shared" si="33"/>
        <v>0</v>
      </c>
      <c r="AB305" s="5">
        <f t="shared" si="34"/>
        <v>0</v>
      </c>
      <c r="AC305" s="11">
        <f t="shared" si="35"/>
        <v>0</v>
      </c>
    </row>
    <row r="306" spans="1:29" x14ac:dyDescent="0.25">
      <c r="A306" s="6" t="str">
        <f t="shared" si="36"/>
        <v/>
      </c>
      <c r="B306" s="7"/>
      <c r="C306" s="8" t="str">
        <f t="shared" si="30"/>
        <v/>
      </c>
      <c r="D306" s="8" t="str">
        <f>IF(F306="","",INDEX([2]B!$I$2:$I$112,MATCH(F306,[2]B!$K$2:$K$112,0)))</f>
        <v/>
      </c>
      <c r="E306" s="8" t="str">
        <f>IF(F306="","",INDEX([2]B!$J$2:$J$112,MATCH(F306,[2]B!$K$2:$K$112,0)))</f>
        <v/>
      </c>
      <c r="F306" s="7"/>
      <c r="G306" s="7"/>
      <c r="H306" s="9"/>
      <c r="I306" s="7"/>
      <c r="J306" s="7"/>
      <c r="K306" s="7"/>
      <c r="L306" s="7"/>
      <c r="M306" s="7"/>
      <c r="N306" s="7"/>
      <c r="O306" s="7"/>
      <c r="P306" s="10"/>
      <c r="Q306" s="10"/>
      <c r="R306" s="10"/>
      <c r="S306" s="10"/>
      <c r="T306" s="10"/>
      <c r="U306" s="10"/>
      <c r="V306" s="10"/>
      <c r="W306" s="10"/>
      <c r="X306" s="10"/>
      <c r="Y306" s="5">
        <f t="shared" si="31"/>
        <v>0</v>
      </c>
      <c r="Z306" s="5">
        <f t="shared" si="32"/>
        <v>0</v>
      </c>
      <c r="AA306" s="5">
        <f t="shared" si="33"/>
        <v>0</v>
      </c>
      <c r="AB306" s="5">
        <f t="shared" si="34"/>
        <v>0</v>
      </c>
      <c r="AC306" s="11">
        <f t="shared" si="35"/>
        <v>0</v>
      </c>
    </row>
    <row r="307" spans="1:29" x14ac:dyDescent="0.25">
      <c r="A307" s="6" t="str">
        <f t="shared" si="36"/>
        <v/>
      </c>
      <c r="B307" s="7"/>
      <c r="C307" s="8" t="str">
        <f t="shared" si="30"/>
        <v/>
      </c>
      <c r="D307" s="8" t="str">
        <f>IF(F307="","",INDEX([2]B!$I$2:$I$112,MATCH(F307,[2]B!$K$2:$K$112,0)))</f>
        <v/>
      </c>
      <c r="E307" s="8" t="str">
        <f>IF(F307="","",INDEX([2]B!$J$2:$J$112,MATCH(F307,[2]B!$K$2:$K$112,0)))</f>
        <v/>
      </c>
      <c r="F307" s="7"/>
      <c r="G307" s="7"/>
      <c r="H307" s="9"/>
      <c r="I307" s="7"/>
      <c r="J307" s="7"/>
      <c r="K307" s="7"/>
      <c r="L307" s="7"/>
      <c r="M307" s="7"/>
      <c r="N307" s="7"/>
      <c r="O307" s="7"/>
      <c r="P307" s="10"/>
      <c r="Q307" s="10"/>
      <c r="R307" s="10"/>
      <c r="S307" s="10"/>
      <c r="T307" s="10"/>
      <c r="U307" s="10"/>
      <c r="V307" s="10"/>
      <c r="W307" s="10"/>
      <c r="X307" s="10"/>
      <c r="Y307" s="5">
        <f t="shared" si="31"/>
        <v>0</v>
      </c>
      <c r="Z307" s="5">
        <f t="shared" si="32"/>
        <v>0</v>
      </c>
      <c r="AA307" s="5">
        <f t="shared" si="33"/>
        <v>0</v>
      </c>
      <c r="AB307" s="5">
        <f t="shared" si="34"/>
        <v>0</v>
      </c>
      <c r="AC307" s="11">
        <f t="shared" si="35"/>
        <v>0</v>
      </c>
    </row>
    <row r="308" spans="1:29" x14ac:dyDescent="0.25">
      <c r="A308" s="6" t="str">
        <f t="shared" si="36"/>
        <v/>
      </c>
      <c r="B308" s="7"/>
      <c r="C308" s="8" t="str">
        <f t="shared" si="30"/>
        <v/>
      </c>
      <c r="D308" s="8" t="str">
        <f>IF(F308="","",INDEX([2]B!$I$2:$I$112,MATCH(F308,[2]B!$K$2:$K$112,0)))</f>
        <v/>
      </c>
      <c r="E308" s="8" t="str">
        <f>IF(F308="","",INDEX([2]B!$J$2:$J$112,MATCH(F308,[2]B!$K$2:$K$112,0)))</f>
        <v/>
      </c>
      <c r="F308" s="7"/>
      <c r="G308" s="7"/>
      <c r="H308" s="9"/>
      <c r="I308" s="7"/>
      <c r="J308" s="7"/>
      <c r="K308" s="7"/>
      <c r="L308" s="7"/>
      <c r="M308" s="7"/>
      <c r="N308" s="7"/>
      <c r="O308" s="7"/>
      <c r="P308" s="10"/>
      <c r="Q308" s="10"/>
      <c r="R308" s="10"/>
      <c r="S308" s="10"/>
      <c r="T308" s="10"/>
      <c r="U308" s="10"/>
      <c r="V308" s="10"/>
      <c r="W308" s="10"/>
      <c r="X308" s="10"/>
      <c r="Y308" s="5">
        <f t="shared" si="31"/>
        <v>0</v>
      </c>
      <c r="Z308" s="5">
        <f t="shared" si="32"/>
        <v>0</v>
      </c>
      <c r="AA308" s="5">
        <f t="shared" si="33"/>
        <v>0</v>
      </c>
      <c r="AB308" s="5">
        <f t="shared" si="34"/>
        <v>0</v>
      </c>
      <c r="AC308" s="11">
        <f t="shared" si="35"/>
        <v>0</v>
      </c>
    </row>
    <row r="309" spans="1:29" x14ac:dyDescent="0.25">
      <c r="A309" s="6" t="str">
        <f t="shared" si="36"/>
        <v/>
      </c>
      <c r="B309" s="7"/>
      <c r="C309" s="8" t="str">
        <f t="shared" si="30"/>
        <v/>
      </c>
      <c r="D309" s="8" t="str">
        <f>IF(F309="","",INDEX([2]B!$I$2:$I$112,MATCH(F309,[2]B!$K$2:$K$112,0)))</f>
        <v/>
      </c>
      <c r="E309" s="8" t="str">
        <f>IF(F309="","",INDEX([2]B!$J$2:$J$112,MATCH(F309,[2]B!$K$2:$K$112,0)))</f>
        <v/>
      </c>
      <c r="F309" s="7"/>
      <c r="G309" s="7"/>
      <c r="H309" s="9"/>
      <c r="I309" s="7"/>
      <c r="J309" s="7"/>
      <c r="K309" s="7"/>
      <c r="L309" s="7"/>
      <c r="M309" s="7"/>
      <c r="N309" s="7"/>
      <c r="O309" s="7"/>
      <c r="P309" s="10"/>
      <c r="Q309" s="10"/>
      <c r="R309" s="10"/>
      <c r="S309" s="10"/>
      <c r="T309" s="10"/>
      <c r="U309" s="10"/>
      <c r="V309" s="10"/>
      <c r="W309" s="10"/>
      <c r="X309" s="10"/>
      <c r="Y309" s="5">
        <f t="shared" si="31"/>
        <v>0</v>
      </c>
      <c r="Z309" s="5">
        <f t="shared" si="32"/>
        <v>0</v>
      </c>
      <c r="AA309" s="5">
        <f t="shared" si="33"/>
        <v>0</v>
      </c>
      <c r="AB309" s="5">
        <f t="shared" si="34"/>
        <v>0</v>
      </c>
      <c r="AC309" s="11">
        <f t="shared" si="35"/>
        <v>0</v>
      </c>
    </row>
    <row r="310" spans="1:29" x14ac:dyDescent="0.25">
      <c r="A310" s="6" t="str">
        <f t="shared" si="36"/>
        <v/>
      </c>
      <c r="B310" s="7"/>
      <c r="C310" s="8" t="str">
        <f t="shared" si="30"/>
        <v/>
      </c>
      <c r="D310" s="8" t="str">
        <f>IF(F310="","",INDEX([2]B!$I$2:$I$112,MATCH(F310,[2]B!$K$2:$K$112,0)))</f>
        <v/>
      </c>
      <c r="E310" s="8" t="str">
        <f>IF(F310="","",INDEX([2]B!$J$2:$J$112,MATCH(F310,[2]B!$K$2:$K$112,0)))</f>
        <v/>
      </c>
      <c r="F310" s="7"/>
      <c r="G310" s="7"/>
      <c r="H310" s="9"/>
      <c r="I310" s="7"/>
      <c r="J310" s="7"/>
      <c r="K310" s="7"/>
      <c r="L310" s="7"/>
      <c r="M310" s="7"/>
      <c r="N310" s="7"/>
      <c r="O310" s="7"/>
      <c r="P310" s="10"/>
      <c r="Q310" s="10"/>
      <c r="R310" s="10"/>
      <c r="S310" s="10"/>
      <c r="T310" s="10"/>
      <c r="U310" s="10"/>
      <c r="V310" s="10"/>
      <c r="W310" s="10"/>
      <c r="X310" s="10"/>
      <c r="Y310" s="5">
        <f t="shared" si="31"/>
        <v>0</v>
      </c>
      <c r="Z310" s="5">
        <f t="shared" si="32"/>
        <v>0</v>
      </c>
      <c r="AA310" s="5">
        <f t="shared" si="33"/>
        <v>0</v>
      </c>
      <c r="AB310" s="5">
        <f t="shared" si="34"/>
        <v>0</v>
      </c>
      <c r="AC310" s="11">
        <f t="shared" si="35"/>
        <v>0</v>
      </c>
    </row>
    <row r="311" spans="1:29" x14ac:dyDescent="0.25">
      <c r="A311" s="6" t="str">
        <f t="shared" si="36"/>
        <v/>
      </c>
      <c r="B311" s="7"/>
      <c r="C311" s="8" t="str">
        <f t="shared" si="30"/>
        <v/>
      </c>
      <c r="D311" s="8" t="str">
        <f>IF(F311="","",INDEX([2]B!$I$2:$I$112,MATCH(F311,[2]B!$K$2:$K$112,0)))</f>
        <v/>
      </c>
      <c r="E311" s="8" t="str">
        <f>IF(F311="","",INDEX([2]B!$J$2:$J$112,MATCH(F311,[2]B!$K$2:$K$112,0)))</f>
        <v/>
      </c>
      <c r="F311" s="7"/>
      <c r="G311" s="7"/>
      <c r="H311" s="9"/>
      <c r="I311" s="7"/>
      <c r="J311" s="7"/>
      <c r="K311" s="7"/>
      <c r="L311" s="7"/>
      <c r="M311" s="7"/>
      <c r="N311" s="7"/>
      <c r="O311" s="7"/>
      <c r="P311" s="10"/>
      <c r="Q311" s="10"/>
      <c r="R311" s="10"/>
      <c r="S311" s="10"/>
      <c r="T311" s="10"/>
      <c r="U311" s="10"/>
      <c r="V311" s="10"/>
      <c r="W311" s="10"/>
      <c r="X311" s="10"/>
      <c r="Y311" s="5">
        <f t="shared" si="31"/>
        <v>0</v>
      </c>
      <c r="Z311" s="5">
        <f t="shared" si="32"/>
        <v>0</v>
      </c>
      <c r="AA311" s="5">
        <f t="shared" si="33"/>
        <v>0</v>
      </c>
      <c r="AB311" s="5">
        <f t="shared" si="34"/>
        <v>0</v>
      </c>
      <c r="AC311" s="11">
        <f t="shared" si="35"/>
        <v>0</v>
      </c>
    </row>
    <row r="312" spans="1:29" x14ac:dyDescent="0.25">
      <c r="A312" s="6" t="str">
        <f t="shared" si="36"/>
        <v/>
      </c>
      <c r="B312" s="7"/>
      <c r="C312" s="8" t="str">
        <f t="shared" si="30"/>
        <v/>
      </c>
      <c r="D312" s="8" t="str">
        <f>IF(F312="","",INDEX([2]B!$I$2:$I$112,MATCH(F312,[2]B!$K$2:$K$112,0)))</f>
        <v/>
      </c>
      <c r="E312" s="8" t="str">
        <f>IF(F312="","",INDEX([2]B!$J$2:$J$112,MATCH(F312,[2]B!$K$2:$K$112,0)))</f>
        <v/>
      </c>
      <c r="F312" s="7"/>
      <c r="G312" s="7"/>
      <c r="H312" s="9"/>
      <c r="I312" s="7"/>
      <c r="J312" s="7"/>
      <c r="K312" s="7"/>
      <c r="L312" s="7"/>
      <c r="M312" s="7"/>
      <c r="N312" s="7"/>
      <c r="O312" s="7"/>
      <c r="P312" s="10"/>
      <c r="Q312" s="10"/>
      <c r="R312" s="10"/>
      <c r="S312" s="10"/>
      <c r="T312" s="10"/>
      <c r="U312" s="10"/>
      <c r="V312" s="10"/>
      <c r="W312" s="10"/>
      <c r="X312" s="10"/>
      <c r="Y312" s="5">
        <f t="shared" si="31"/>
        <v>0</v>
      </c>
      <c r="Z312" s="5">
        <f t="shared" si="32"/>
        <v>0</v>
      </c>
      <c r="AA312" s="5">
        <f t="shared" si="33"/>
        <v>0</v>
      </c>
      <c r="AB312" s="5">
        <f t="shared" si="34"/>
        <v>0</v>
      </c>
      <c r="AC312" s="11">
        <f t="shared" si="35"/>
        <v>0</v>
      </c>
    </row>
    <row r="313" spans="1:29" x14ac:dyDescent="0.25">
      <c r="A313" s="6" t="str">
        <f t="shared" si="36"/>
        <v/>
      </c>
      <c r="B313" s="7"/>
      <c r="C313" s="8" t="str">
        <f t="shared" si="30"/>
        <v/>
      </c>
      <c r="D313" s="8" t="str">
        <f>IF(F313="","",INDEX([2]B!$I$2:$I$112,MATCH(F313,[2]B!$K$2:$K$112,0)))</f>
        <v/>
      </c>
      <c r="E313" s="8" t="str">
        <f>IF(F313="","",INDEX([2]B!$J$2:$J$112,MATCH(F313,[2]B!$K$2:$K$112,0)))</f>
        <v/>
      </c>
      <c r="F313" s="7"/>
      <c r="G313" s="7"/>
      <c r="H313" s="9"/>
      <c r="I313" s="7"/>
      <c r="J313" s="7"/>
      <c r="K313" s="7"/>
      <c r="L313" s="7"/>
      <c r="M313" s="7"/>
      <c r="N313" s="7"/>
      <c r="O313" s="7"/>
      <c r="P313" s="10"/>
      <c r="Q313" s="10"/>
      <c r="R313" s="10"/>
      <c r="S313" s="10"/>
      <c r="T313" s="10"/>
      <c r="U313" s="10"/>
      <c r="V313" s="10"/>
      <c r="W313" s="10"/>
      <c r="X313" s="10"/>
      <c r="Y313" s="5">
        <f t="shared" si="31"/>
        <v>0</v>
      </c>
      <c r="Z313" s="5">
        <f t="shared" si="32"/>
        <v>0</v>
      </c>
      <c r="AA313" s="5">
        <f t="shared" si="33"/>
        <v>0</v>
      </c>
      <c r="AB313" s="5">
        <f t="shared" si="34"/>
        <v>0</v>
      </c>
      <c r="AC313" s="11">
        <f t="shared" si="35"/>
        <v>0</v>
      </c>
    </row>
    <row r="314" spans="1:29" x14ac:dyDescent="0.25">
      <c r="A314" s="6" t="str">
        <f t="shared" si="36"/>
        <v/>
      </c>
      <c r="B314" s="7"/>
      <c r="C314" s="8" t="str">
        <f t="shared" si="30"/>
        <v/>
      </c>
      <c r="D314" s="8" t="str">
        <f>IF(F314="","",INDEX([2]B!$I$2:$I$112,MATCH(F314,[2]B!$K$2:$K$112,0)))</f>
        <v/>
      </c>
      <c r="E314" s="8" t="str">
        <f>IF(F314="","",INDEX([2]B!$J$2:$J$112,MATCH(F314,[2]B!$K$2:$K$112,0)))</f>
        <v/>
      </c>
      <c r="F314" s="7"/>
      <c r="G314" s="7"/>
      <c r="H314" s="9"/>
      <c r="I314" s="7"/>
      <c r="J314" s="7"/>
      <c r="K314" s="7"/>
      <c r="L314" s="7"/>
      <c r="M314" s="7"/>
      <c r="N314" s="7"/>
      <c r="O314" s="7"/>
      <c r="P314" s="10"/>
      <c r="Q314" s="10"/>
      <c r="R314" s="10"/>
      <c r="S314" s="10"/>
      <c r="T314" s="10"/>
      <c r="U314" s="10"/>
      <c r="V314" s="10"/>
      <c r="W314" s="10"/>
      <c r="X314" s="10"/>
      <c r="Y314" s="5">
        <f t="shared" si="31"/>
        <v>0</v>
      </c>
      <c r="Z314" s="5">
        <f t="shared" si="32"/>
        <v>0</v>
      </c>
      <c r="AA314" s="5">
        <f t="shared" si="33"/>
        <v>0</v>
      </c>
      <c r="AB314" s="5">
        <f t="shared" si="34"/>
        <v>0</v>
      </c>
      <c r="AC314" s="11">
        <f t="shared" si="35"/>
        <v>0</v>
      </c>
    </row>
    <row r="315" spans="1:29" x14ac:dyDescent="0.25">
      <c r="A315" s="6" t="str">
        <f t="shared" si="36"/>
        <v/>
      </c>
      <c r="B315" s="7"/>
      <c r="C315" s="8" t="str">
        <f t="shared" si="30"/>
        <v/>
      </c>
      <c r="D315" s="8" t="str">
        <f>IF(F315="","",INDEX([2]B!$I$2:$I$112,MATCH(F315,[2]B!$K$2:$K$112,0)))</f>
        <v/>
      </c>
      <c r="E315" s="8" t="str">
        <f>IF(F315="","",INDEX([2]B!$J$2:$J$112,MATCH(F315,[2]B!$K$2:$K$112,0)))</f>
        <v/>
      </c>
      <c r="F315" s="7"/>
      <c r="G315" s="7"/>
      <c r="H315" s="9"/>
      <c r="I315" s="7"/>
      <c r="J315" s="7"/>
      <c r="K315" s="7"/>
      <c r="L315" s="7"/>
      <c r="M315" s="7"/>
      <c r="N315" s="7"/>
      <c r="O315" s="7"/>
      <c r="P315" s="10"/>
      <c r="Q315" s="10"/>
      <c r="R315" s="10"/>
      <c r="S315" s="10"/>
      <c r="T315" s="10"/>
      <c r="U315" s="10"/>
      <c r="V315" s="10"/>
      <c r="W315" s="10"/>
      <c r="X315" s="10"/>
      <c r="Y315" s="5">
        <f t="shared" si="31"/>
        <v>0</v>
      </c>
      <c r="Z315" s="5">
        <f t="shared" si="32"/>
        <v>0</v>
      </c>
      <c r="AA315" s="5">
        <f t="shared" si="33"/>
        <v>0</v>
      </c>
      <c r="AB315" s="5">
        <f t="shared" si="34"/>
        <v>0</v>
      </c>
      <c r="AC315" s="11">
        <f t="shared" si="35"/>
        <v>0</v>
      </c>
    </row>
    <row r="316" spans="1:29" x14ac:dyDescent="0.25">
      <c r="A316" s="6" t="str">
        <f t="shared" si="36"/>
        <v/>
      </c>
      <c r="B316" s="7"/>
      <c r="C316" s="8" t="str">
        <f t="shared" si="30"/>
        <v/>
      </c>
      <c r="D316" s="8" t="str">
        <f>IF(F316="","",INDEX([2]B!$I$2:$I$112,MATCH(F316,[2]B!$K$2:$K$112,0)))</f>
        <v/>
      </c>
      <c r="E316" s="8" t="str">
        <f>IF(F316="","",INDEX([2]B!$J$2:$J$112,MATCH(F316,[2]B!$K$2:$K$112,0)))</f>
        <v/>
      </c>
      <c r="F316" s="7"/>
      <c r="G316" s="7"/>
      <c r="H316" s="9"/>
      <c r="I316" s="7"/>
      <c r="J316" s="7"/>
      <c r="K316" s="7"/>
      <c r="L316" s="7"/>
      <c r="M316" s="7"/>
      <c r="N316" s="7"/>
      <c r="O316" s="7"/>
      <c r="P316" s="10"/>
      <c r="Q316" s="10"/>
      <c r="R316" s="10"/>
      <c r="S316" s="10"/>
      <c r="T316" s="10"/>
      <c r="U316" s="10"/>
      <c r="V316" s="10"/>
      <c r="W316" s="10"/>
      <c r="X316" s="10"/>
      <c r="Y316" s="5">
        <f t="shared" si="31"/>
        <v>0</v>
      </c>
      <c r="Z316" s="5">
        <f t="shared" si="32"/>
        <v>0</v>
      </c>
      <c r="AA316" s="5">
        <f t="shared" si="33"/>
        <v>0</v>
      </c>
      <c r="AB316" s="5">
        <f t="shared" si="34"/>
        <v>0</v>
      </c>
      <c r="AC316" s="11">
        <f t="shared" si="35"/>
        <v>0</v>
      </c>
    </row>
    <row r="317" spans="1:29" x14ac:dyDescent="0.25">
      <c r="A317" s="6" t="str">
        <f t="shared" si="36"/>
        <v/>
      </c>
      <c r="B317" s="7"/>
      <c r="C317" s="8" t="str">
        <f t="shared" si="30"/>
        <v/>
      </c>
      <c r="D317" s="8" t="str">
        <f>IF(F317="","",INDEX([2]B!$I$2:$I$112,MATCH(F317,[2]B!$K$2:$K$112,0)))</f>
        <v/>
      </c>
      <c r="E317" s="8" t="str">
        <f>IF(F317="","",INDEX([2]B!$J$2:$J$112,MATCH(F317,[2]B!$K$2:$K$112,0)))</f>
        <v/>
      </c>
      <c r="F317" s="7"/>
      <c r="G317" s="7"/>
      <c r="H317" s="9"/>
      <c r="I317" s="7"/>
      <c r="J317" s="7"/>
      <c r="K317" s="7"/>
      <c r="L317" s="7"/>
      <c r="M317" s="7"/>
      <c r="N317" s="7"/>
      <c r="O317" s="7"/>
      <c r="P317" s="10"/>
      <c r="Q317" s="10"/>
      <c r="R317" s="10"/>
      <c r="S317" s="10"/>
      <c r="T317" s="10"/>
      <c r="U317" s="10"/>
      <c r="V317" s="10"/>
      <c r="W317" s="10"/>
      <c r="X317" s="10"/>
      <c r="Y317" s="5">
        <f t="shared" si="31"/>
        <v>0</v>
      </c>
      <c r="Z317" s="5">
        <f t="shared" si="32"/>
        <v>0</v>
      </c>
      <c r="AA317" s="5">
        <f t="shared" si="33"/>
        <v>0</v>
      </c>
      <c r="AB317" s="5">
        <f t="shared" si="34"/>
        <v>0</v>
      </c>
      <c r="AC317" s="11">
        <f t="shared" si="35"/>
        <v>0</v>
      </c>
    </row>
    <row r="318" spans="1:29" x14ac:dyDescent="0.25">
      <c r="A318" s="6" t="str">
        <f t="shared" si="36"/>
        <v/>
      </c>
      <c r="B318" s="7"/>
      <c r="C318" s="8" t="str">
        <f t="shared" si="30"/>
        <v/>
      </c>
      <c r="D318" s="8" t="str">
        <f>IF(F318="","",INDEX([2]B!$I$2:$I$112,MATCH(F318,[2]B!$K$2:$K$112,0)))</f>
        <v/>
      </c>
      <c r="E318" s="8" t="str">
        <f>IF(F318="","",INDEX([2]B!$J$2:$J$112,MATCH(F318,[2]B!$K$2:$K$112,0)))</f>
        <v/>
      </c>
      <c r="F318" s="7"/>
      <c r="G318" s="7"/>
      <c r="H318" s="9"/>
      <c r="I318" s="7"/>
      <c r="J318" s="7"/>
      <c r="K318" s="7"/>
      <c r="L318" s="7"/>
      <c r="M318" s="7"/>
      <c r="N318" s="7"/>
      <c r="O318" s="7"/>
      <c r="P318" s="10"/>
      <c r="Q318" s="10"/>
      <c r="R318" s="10"/>
      <c r="S318" s="10"/>
      <c r="T318" s="10"/>
      <c r="U318" s="10"/>
      <c r="V318" s="10"/>
      <c r="W318" s="10"/>
      <c r="X318" s="10"/>
      <c r="Y318" s="5">
        <f t="shared" si="31"/>
        <v>0</v>
      </c>
      <c r="Z318" s="5">
        <f t="shared" si="32"/>
        <v>0</v>
      </c>
      <c r="AA318" s="5">
        <f t="shared" si="33"/>
        <v>0</v>
      </c>
      <c r="AB318" s="5">
        <f t="shared" si="34"/>
        <v>0</v>
      </c>
      <c r="AC318" s="11">
        <f t="shared" si="35"/>
        <v>0</v>
      </c>
    </row>
    <row r="319" spans="1:29" x14ac:dyDescent="0.25">
      <c r="A319" s="6" t="str">
        <f t="shared" si="36"/>
        <v/>
      </c>
      <c r="B319" s="7"/>
      <c r="C319" s="8" t="str">
        <f t="shared" si="30"/>
        <v/>
      </c>
      <c r="D319" s="8" t="str">
        <f>IF(F319="","",INDEX([2]B!$I$2:$I$112,MATCH(F319,[2]B!$K$2:$K$112,0)))</f>
        <v/>
      </c>
      <c r="E319" s="8" t="str">
        <f>IF(F319="","",INDEX([2]B!$J$2:$J$112,MATCH(F319,[2]B!$K$2:$K$112,0)))</f>
        <v/>
      </c>
      <c r="F319" s="7"/>
      <c r="G319" s="7"/>
      <c r="H319" s="9"/>
      <c r="I319" s="7"/>
      <c r="J319" s="7"/>
      <c r="K319" s="7"/>
      <c r="L319" s="7"/>
      <c r="M319" s="7"/>
      <c r="N319" s="7"/>
      <c r="O319" s="7"/>
      <c r="P319" s="10"/>
      <c r="Q319" s="10"/>
      <c r="R319" s="10"/>
      <c r="S319" s="10"/>
      <c r="T319" s="10"/>
      <c r="U319" s="10"/>
      <c r="V319" s="10"/>
      <c r="W319" s="10"/>
      <c r="X319" s="10"/>
      <c r="Y319" s="5">
        <f t="shared" si="31"/>
        <v>0</v>
      </c>
      <c r="Z319" s="5">
        <f t="shared" si="32"/>
        <v>0</v>
      </c>
      <c r="AA319" s="5">
        <f t="shared" si="33"/>
        <v>0</v>
      </c>
      <c r="AB319" s="5">
        <f t="shared" si="34"/>
        <v>0</v>
      </c>
      <c r="AC319" s="11">
        <f t="shared" si="35"/>
        <v>0</v>
      </c>
    </row>
    <row r="320" spans="1:29" x14ac:dyDescent="0.25">
      <c r="A320" s="6" t="str">
        <f t="shared" si="36"/>
        <v/>
      </c>
      <c r="B320" s="7"/>
      <c r="C320" s="8" t="str">
        <f t="shared" si="30"/>
        <v/>
      </c>
      <c r="D320" s="8" t="str">
        <f>IF(F320="","",INDEX([2]B!$I$2:$I$112,MATCH(F320,[2]B!$K$2:$K$112,0)))</f>
        <v/>
      </c>
      <c r="E320" s="8" t="str">
        <f>IF(F320="","",INDEX([2]B!$J$2:$J$112,MATCH(F320,[2]B!$K$2:$K$112,0)))</f>
        <v/>
      </c>
      <c r="F320" s="7"/>
      <c r="G320" s="7"/>
      <c r="H320" s="9"/>
      <c r="I320" s="7"/>
      <c r="J320" s="7"/>
      <c r="K320" s="7"/>
      <c r="L320" s="7"/>
      <c r="M320" s="7"/>
      <c r="N320" s="7"/>
      <c r="O320" s="7"/>
      <c r="P320" s="10"/>
      <c r="Q320" s="10"/>
      <c r="R320" s="10"/>
      <c r="S320" s="10"/>
      <c r="T320" s="10"/>
      <c r="U320" s="10"/>
      <c r="V320" s="10"/>
      <c r="W320" s="10"/>
      <c r="X320" s="10"/>
      <c r="Y320" s="5">
        <f t="shared" si="31"/>
        <v>0</v>
      </c>
      <c r="Z320" s="5">
        <f t="shared" si="32"/>
        <v>0</v>
      </c>
      <c r="AA320" s="5">
        <f t="shared" si="33"/>
        <v>0</v>
      </c>
      <c r="AB320" s="5">
        <f t="shared" si="34"/>
        <v>0</v>
      </c>
      <c r="AC320" s="11">
        <f t="shared" si="35"/>
        <v>0</v>
      </c>
    </row>
    <row r="321" spans="1:29" x14ac:dyDescent="0.25">
      <c r="A321" s="6" t="str">
        <f t="shared" si="36"/>
        <v/>
      </c>
      <c r="B321" s="7"/>
      <c r="C321" s="8" t="str">
        <f t="shared" si="30"/>
        <v/>
      </c>
      <c r="D321" s="8" t="str">
        <f>IF(F321="","",INDEX([2]B!$I$2:$I$112,MATCH(F321,[2]B!$K$2:$K$112,0)))</f>
        <v/>
      </c>
      <c r="E321" s="8" t="str">
        <f>IF(F321="","",INDEX([2]B!$J$2:$J$112,MATCH(F321,[2]B!$K$2:$K$112,0)))</f>
        <v/>
      </c>
      <c r="F321" s="7"/>
      <c r="G321" s="7"/>
      <c r="H321" s="9"/>
      <c r="I321" s="7"/>
      <c r="J321" s="7"/>
      <c r="K321" s="7"/>
      <c r="L321" s="7"/>
      <c r="M321" s="7"/>
      <c r="N321" s="7"/>
      <c r="O321" s="7"/>
      <c r="P321" s="10"/>
      <c r="Q321" s="10"/>
      <c r="R321" s="10"/>
      <c r="S321" s="10"/>
      <c r="T321" s="10"/>
      <c r="U321" s="10"/>
      <c r="V321" s="10"/>
      <c r="W321" s="10"/>
      <c r="X321" s="10"/>
      <c r="Y321" s="5">
        <f t="shared" si="31"/>
        <v>0</v>
      </c>
      <c r="Z321" s="5">
        <f t="shared" si="32"/>
        <v>0</v>
      </c>
      <c r="AA321" s="5">
        <f t="shared" si="33"/>
        <v>0</v>
      </c>
      <c r="AB321" s="5">
        <f t="shared" si="34"/>
        <v>0</v>
      </c>
      <c r="AC321" s="11">
        <f t="shared" si="35"/>
        <v>0</v>
      </c>
    </row>
    <row r="322" spans="1:29" x14ac:dyDescent="0.25">
      <c r="A322" s="6" t="str">
        <f t="shared" si="36"/>
        <v/>
      </c>
      <c r="B322" s="7"/>
      <c r="C322" s="8" t="str">
        <f t="shared" si="30"/>
        <v/>
      </c>
      <c r="D322" s="8" t="str">
        <f>IF(F322="","",INDEX([2]B!$I$2:$I$112,MATCH(F322,[2]B!$K$2:$K$112,0)))</f>
        <v/>
      </c>
      <c r="E322" s="8" t="str">
        <f>IF(F322="","",INDEX([2]B!$J$2:$J$112,MATCH(F322,[2]B!$K$2:$K$112,0)))</f>
        <v/>
      </c>
      <c r="F322" s="7"/>
      <c r="G322" s="7"/>
      <c r="H322" s="9"/>
      <c r="I322" s="7"/>
      <c r="J322" s="7"/>
      <c r="K322" s="7"/>
      <c r="L322" s="7"/>
      <c r="M322" s="7"/>
      <c r="N322" s="7"/>
      <c r="O322" s="7"/>
      <c r="P322" s="10"/>
      <c r="Q322" s="10"/>
      <c r="R322" s="10"/>
      <c r="S322" s="10"/>
      <c r="T322" s="10"/>
      <c r="U322" s="10"/>
      <c r="V322" s="10"/>
      <c r="W322" s="10"/>
      <c r="X322" s="10"/>
      <c r="Y322" s="5">
        <f t="shared" si="31"/>
        <v>0</v>
      </c>
      <c r="Z322" s="5">
        <f t="shared" si="32"/>
        <v>0</v>
      </c>
      <c r="AA322" s="5">
        <f t="shared" si="33"/>
        <v>0</v>
      </c>
      <c r="AB322" s="5">
        <f t="shared" si="34"/>
        <v>0</v>
      </c>
      <c r="AC322" s="11">
        <f t="shared" si="35"/>
        <v>0</v>
      </c>
    </row>
    <row r="323" spans="1:29" x14ac:dyDescent="0.25">
      <c r="A323" s="6" t="str">
        <f t="shared" si="36"/>
        <v/>
      </c>
      <c r="B323" s="7"/>
      <c r="C323" s="8" t="str">
        <f t="shared" si="30"/>
        <v/>
      </c>
      <c r="D323" s="8" t="str">
        <f>IF(F323="","",INDEX([2]B!$I$2:$I$112,MATCH(F323,[2]B!$K$2:$K$112,0)))</f>
        <v/>
      </c>
      <c r="E323" s="8" t="str">
        <f>IF(F323="","",INDEX([2]B!$J$2:$J$112,MATCH(F323,[2]B!$K$2:$K$112,0)))</f>
        <v/>
      </c>
      <c r="F323" s="7"/>
      <c r="G323" s="7"/>
      <c r="H323" s="9"/>
      <c r="I323" s="7"/>
      <c r="J323" s="7"/>
      <c r="K323" s="7"/>
      <c r="L323" s="7"/>
      <c r="M323" s="7"/>
      <c r="N323" s="7"/>
      <c r="O323" s="7"/>
      <c r="P323" s="10"/>
      <c r="Q323" s="10"/>
      <c r="R323" s="10"/>
      <c r="S323" s="10"/>
      <c r="T323" s="10"/>
      <c r="U323" s="10"/>
      <c r="V323" s="10"/>
      <c r="W323" s="10"/>
      <c r="X323" s="10"/>
      <c r="Y323" s="5">
        <f t="shared" si="31"/>
        <v>0</v>
      </c>
      <c r="Z323" s="5">
        <f t="shared" si="32"/>
        <v>0</v>
      </c>
      <c r="AA323" s="5">
        <f t="shared" si="33"/>
        <v>0</v>
      </c>
      <c r="AB323" s="5">
        <f t="shared" si="34"/>
        <v>0</v>
      </c>
      <c r="AC323" s="11">
        <f t="shared" si="35"/>
        <v>0</v>
      </c>
    </row>
    <row r="324" spans="1:29" x14ac:dyDescent="0.25">
      <c r="A324" s="6" t="str">
        <f t="shared" si="36"/>
        <v/>
      </c>
      <c r="B324" s="7"/>
      <c r="C324" s="8" t="str">
        <f t="shared" ref="C324:C350" si="37">IF(G324&gt;0,IF(G324="INDICADOR DE GESTIÓN","INDICADOR DE GESTIÓN","MIR"),"")</f>
        <v/>
      </c>
      <c r="D324" s="8" t="str">
        <f>IF(F324="","",INDEX([2]B!$I$2:$I$112,MATCH(F324,[2]B!$K$2:$K$112,0)))</f>
        <v/>
      </c>
      <c r="E324" s="8" t="str">
        <f>IF(F324="","",INDEX([2]B!$J$2:$J$112,MATCH(F324,[2]B!$K$2:$K$112,0)))</f>
        <v/>
      </c>
      <c r="F324" s="7"/>
      <c r="G324" s="7"/>
      <c r="H324" s="9"/>
      <c r="I324" s="7"/>
      <c r="J324" s="7"/>
      <c r="K324" s="7"/>
      <c r="L324" s="7"/>
      <c r="M324" s="7"/>
      <c r="N324" s="7"/>
      <c r="O324" s="7"/>
      <c r="P324" s="10"/>
      <c r="Q324" s="10"/>
      <c r="R324" s="10"/>
      <c r="S324" s="10"/>
      <c r="T324" s="10"/>
      <c r="U324" s="10"/>
      <c r="V324" s="10"/>
      <c r="W324" s="10"/>
      <c r="X324" s="10"/>
      <c r="Y324" s="5">
        <f t="shared" ref="Y324:Y350" si="38">IF(G324="FIN",1,0)</f>
        <v>0</v>
      </c>
      <c r="Z324" s="5">
        <f t="shared" ref="Z324:Z350" si="39">IF(G324="PROPÓSITO",1,0)</f>
        <v>0</v>
      </c>
      <c r="AA324" s="5">
        <f t="shared" ref="AA324:AA350" si="40">IF(G324="COMPONENTE",1,0)</f>
        <v>0</v>
      </c>
      <c r="AB324" s="5">
        <f t="shared" ref="AB324:AB350" si="41">IF(G324="ACTIVIDAD",1,0)</f>
        <v>0</v>
      </c>
      <c r="AC324" s="11">
        <f t="shared" ref="AC324:AC350" si="42">SUM(P324:X324)</f>
        <v>0</v>
      </c>
    </row>
    <row r="325" spans="1:29" x14ac:dyDescent="0.25">
      <c r="A325" s="6" t="str">
        <f t="shared" ref="A325:A350" si="43">IF(B325&gt;0,A324+1,"")</f>
        <v/>
      </c>
      <c r="B325" s="7"/>
      <c r="C325" s="8" t="str">
        <f t="shared" si="37"/>
        <v/>
      </c>
      <c r="D325" s="8" t="str">
        <f>IF(F325="","",INDEX([2]B!$I$2:$I$112,MATCH(F325,[2]B!$K$2:$K$112,0)))</f>
        <v/>
      </c>
      <c r="E325" s="8" t="str">
        <f>IF(F325="","",INDEX([2]B!$J$2:$J$112,MATCH(F325,[2]B!$K$2:$K$112,0)))</f>
        <v/>
      </c>
      <c r="F325" s="7"/>
      <c r="G325" s="7"/>
      <c r="H325" s="9"/>
      <c r="I325" s="7"/>
      <c r="J325" s="7"/>
      <c r="K325" s="7"/>
      <c r="L325" s="7"/>
      <c r="M325" s="7"/>
      <c r="N325" s="7"/>
      <c r="O325" s="7"/>
      <c r="P325" s="10"/>
      <c r="Q325" s="10"/>
      <c r="R325" s="10"/>
      <c r="S325" s="10"/>
      <c r="T325" s="10"/>
      <c r="U325" s="10"/>
      <c r="V325" s="10"/>
      <c r="W325" s="10"/>
      <c r="X325" s="10"/>
      <c r="Y325" s="5">
        <f t="shared" si="38"/>
        <v>0</v>
      </c>
      <c r="Z325" s="5">
        <f t="shared" si="39"/>
        <v>0</v>
      </c>
      <c r="AA325" s="5">
        <f t="shared" si="40"/>
        <v>0</v>
      </c>
      <c r="AB325" s="5">
        <f t="shared" si="41"/>
        <v>0</v>
      </c>
      <c r="AC325" s="11">
        <f t="shared" si="42"/>
        <v>0</v>
      </c>
    </row>
    <row r="326" spans="1:29" x14ac:dyDescent="0.25">
      <c r="A326" s="6" t="str">
        <f t="shared" si="43"/>
        <v/>
      </c>
      <c r="B326" s="7"/>
      <c r="C326" s="8" t="str">
        <f t="shared" si="37"/>
        <v/>
      </c>
      <c r="D326" s="8" t="str">
        <f>IF(F326="","",INDEX([2]B!$I$2:$I$112,MATCH(F326,[2]B!$K$2:$K$112,0)))</f>
        <v/>
      </c>
      <c r="E326" s="8" t="str">
        <f>IF(F326="","",INDEX([2]B!$J$2:$J$112,MATCH(F326,[2]B!$K$2:$K$112,0)))</f>
        <v/>
      </c>
      <c r="F326" s="7"/>
      <c r="G326" s="7"/>
      <c r="H326" s="9"/>
      <c r="I326" s="7"/>
      <c r="J326" s="7"/>
      <c r="K326" s="7"/>
      <c r="L326" s="7"/>
      <c r="M326" s="7"/>
      <c r="N326" s="7"/>
      <c r="O326" s="7"/>
      <c r="P326" s="10"/>
      <c r="Q326" s="10"/>
      <c r="R326" s="10"/>
      <c r="S326" s="10"/>
      <c r="T326" s="10"/>
      <c r="U326" s="10"/>
      <c r="V326" s="10"/>
      <c r="W326" s="10"/>
      <c r="X326" s="10"/>
      <c r="Y326" s="5">
        <f t="shared" si="38"/>
        <v>0</v>
      </c>
      <c r="Z326" s="5">
        <f t="shared" si="39"/>
        <v>0</v>
      </c>
      <c r="AA326" s="5">
        <f t="shared" si="40"/>
        <v>0</v>
      </c>
      <c r="AB326" s="5">
        <f t="shared" si="41"/>
        <v>0</v>
      </c>
      <c r="AC326" s="11">
        <f t="shared" si="42"/>
        <v>0</v>
      </c>
    </row>
    <row r="327" spans="1:29" x14ac:dyDescent="0.25">
      <c r="A327" s="6" t="str">
        <f t="shared" si="43"/>
        <v/>
      </c>
      <c r="B327" s="7"/>
      <c r="C327" s="8" t="str">
        <f t="shared" si="37"/>
        <v/>
      </c>
      <c r="D327" s="8" t="str">
        <f>IF(F327="","",INDEX([2]B!$I$2:$I$112,MATCH(F327,[2]B!$K$2:$K$112,0)))</f>
        <v/>
      </c>
      <c r="E327" s="8" t="str">
        <f>IF(F327="","",INDEX([2]B!$J$2:$J$112,MATCH(F327,[2]B!$K$2:$K$112,0)))</f>
        <v/>
      </c>
      <c r="F327" s="7"/>
      <c r="G327" s="7"/>
      <c r="H327" s="9"/>
      <c r="I327" s="7"/>
      <c r="J327" s="7"/>
      <c r="K327" s="7"/>
      <c r="L327" s="7"/>
      <c r="M327" s="7"/>
      <c r="N327" s="7"/>
      <c r="O327" s="7"/>
      <c r="P327" s="10"/>
      <c r="Q327" s="10"/>
      <c r="R327" s="10"/>
      <c r="S327" s="10"/>
      <c r="T327" s="10"/>
      <c r="U327" s="10"/>
      <c r="V327" s="10"/>
      <c r="W327" s="10"/>
      <c r="X327" s="10"/>
      <c r="Y327" s="5">
        <f t="shared" si="38"/>
        <v>0</v>
      </c>
      <c r="Z327" s="5">
        <f t="shared" si="39"/>
        <v>0</v>
      </c>
      <c r="AA327" s="5">
        <f t="shared" si="40"/>
        <v>0</v>
      </c>
      <c r="AB327" s="5">
        <f t="shared" si="41"/>
        <v>0</v>
      </c>
      <c r="AC327" s="11">
        <f t="shared" si="42"/>
        <v>0</v>
      </c>
    </row>
    <row r="328" spans="1:29" x14ac:dyDescent="0.25">
      <c r="A328" s="6" t="str">
        <f t="shared" si="43"/>
        <v/>
      </c>
      <c r="B328" s="7"/>
      <c r="C328" s="8" t="str">
        <f t="shared" si="37"/>
        <v/>
      </c>
      <c r="D328" s="8" t="str">
        <f>IF(F328="","",INDEX([2]B!$I$2:$I$112,MATCH(F328,[2]B!$K$2:$K$112,0)))</f>
        <v/>
      </c>
      <c r="E328" s="8" t="str">
        <f>IF(F328="","",INDEX([2]B!$J$2:$J$112,MATCH(F328,[2]B!$K$2:$K$112,0)))</f>
        <v/>
      </c>
      <c r="F328" s="7"/>
      <c r="G328" s="7"/>
      <c r="H328" s="9"/>
      <c r="I328" s="7"/>
      <c r="J328" s="7"/>
      <c r="K328" s="7"/>
      <c r="L328" s="7"/>
      <c r="M328" s="7"/>
      <c r="N328" s="7"/>
      <c r="O328" s="7"/>
      <c r="P328" s="10"/>
      <c r="Q328" s="10"/>
      <c r="R328" s="10"/>
      <c r="S328" s="10"/>
      <c r="T328" s="10"/>
      <c r="U328" s="10"/>
      <c r="V328" s="10"/>
      <c r="W328" s="10"/>
      <c r="X328" s="10"/>
      <c r="Y328" s="5">
        <f t="shared" si="38"/>
        <v>0</v>
      </c>
      <c r="Z328" s="5">
        <f t="shared" si="39"/>
        <v>0</v>
      </c>
      <c r="AA328" s="5">
        <f t="shared" si="40"/>
        <v>0</v>
      </c>
      <c r="AB328" s="5">
        <f t="shared" si="41"/>
        <v>0</v>
      </c>
      <c r="AC328" s="11">
        <f t="shared" si="42"/>
        <v>0</v>
      </c>
    </row>
    <row r="329" spans="1:29" x14ac:dyDescent="0.25">
      <c r="A329" s="6" t="str">
        <f t="shared" si="43"/>
        <v/>
      </c>
      <c r="B329" s="7"/>
      <c r="C329" s="8" t="str">
        <f t="shared" si="37"/>
        <v/>
      </c>
      <c r="D329" s="8" t="str">
        <f>IF(F329="","",INDEX([2]B!$I$2:$I$112,MATCH(F329,[2]B!$K$2:$K$112,0)))</f>
        <v/>
      </c>
      <c r="E329" s="8" t="str">
        <f>IF(F329="","",INDEX([2]B!$J$2:$J$112,MATCH(F329,[2]B!$K$2:$K$112,0)))</f>
        <v/>
      </c>
      <c r="F329" s="7"/>
      <c r="G329" s="7"/>
      <c r="H329" s="9"/>
      <c r="I329" s="7"/>
      <c r="J329" s="7"/>
      <c r="K329" s="7"/>
      <c r="L329" s="7"/>
      <c r="M329" s="7"/>
      <c r="N329" s="7"/>
      <c r="O329" s="7"/>
      <c r="P329" s="10"/>
      <c r="Q329" s="10"/>
      <c r="R329" s="10"/>
      <c r="S329" s="10"/>
      <c r="T329" s="10"/>
      <c r="U329" s="10"/>
      <c r="V329" s="10"/>
      <c r="W329" s="10"/>
      <c r="X329" s="10"/>
      <c r="Y329" s="5">
        <f t="shared" si="38"/>
        <v>0</v>
      </c>
      <c r="Z329" s="5">
        <f t="shared" si="39"/>
        <v>0</v>
      </c>
      <c r="AA329" s="5">
        <f t="shared" si="40"/>
        <v>0</v>
      </c>
      <c r="AB329" s="5">
        <f t="shared" si="41"/>
        <v>0</v>
      </c>
      <c r="AC329" s="11">
        <f t="shared" si="42"/>
        <v>0</v>
      </c>
    </row>
    <row r="330" spans="1:29" x14ac:dyDescent="0.25">
      <c r="A330" s="6" t="str">
        <f t="shared" si="43"/>
        <v/>
      </c>
      <c r="B330" s="7"/>
      <c r="C330" s="8" t="str">
        <f t="shared" si="37"/>
        <v/>
      </c>
      <c r="D330" s="8" t="str">
        <f>IF(F330="","",INDEX([2]B!$I$2:$I$112,MATCH(F330,[2]B!$K$2:$K$112,0)))</f>
        <v/>
      </c>
      <c r="E330" s="8" t="str">
        <f>IF(F330="","",INDEX([2]B!$J$2:$J$112,MATCH(F330,[2]B!$K$2:$K$112,0)))</f>
        <v/>
      </c>
      <c r="F330" s="7"/>
      <c r="G330" s="7"/>
      <c r="H330" s="9"/>
      <c r="I330" s="7"/>
      <c r="J330" s="7"/>
      <c r="K330" s="7"/>
      <c r="L330" s="7"/>
      <c r="M330" s="7"/>
      <c r="N330" s="7"/>
      <c r="O330" s="7"/>
      <c r="P330" s="10"/>
      <c r="Q330" s="10"/>
      <c r="R330" s="10"/>
      <c r="S330" s="10"/>
      <c r="T330" s="10"/>
      <c r="U330" s="10"/>
      <c r="V330" s="10"/>
      <c r="W330" s="10"/>
      <c r="X330" s="10"/>
      <c r="Y330" s="5">
        <f t="shared" si="38"/>
        <v>0</v>
      </c>
      <c r="Z330" s="5">
        <f t="shared" si="39"/>
        <v>0</v>
      </c>
      <c r="AA330" s="5">
        <f t="shared" si="40"/>
        <v>0</v>
      </c>
      <c r="AB330" s="5">
        <f t="shared" si="41"/>
        <v>0</v>
      </c>
      <c r="AC330" s="11">
        <f t="shared" si="42"/>
        <v>0</v>
      </c>
    </row>
    <row r="331" spans="1:29" x14ac:dyDescent="0.25">
      <c r="A331" s="6" t="str">
        <f t="shared" si="43"/>
        <v/>
      </c>
      <c r="B331" s="7"/>
      <c r="C331" s="8" t="str">
        <f t="shared" si="37"/>
        <v/>
      </c>
      <c r="D331" s="8" t="str">
        <f>IF(F331="","",INDEX([2]B!$I$2:$I$112,MATCH(F331,[2]B!$K$2:$K$112,0)))</f>
        <v/>
      </c>
      <c r="E331" s="8" t="str">
        <f>IF(F331="","",INDEX([2]B!$J$2:$J$112,MATCH(F331,[2]B!$K$2:$K$112,0)))</f>
        <v/>
      </c>
      <c r="F331" s="7"/>
      <c r="G331" s="7"/>
      <c r="H331" s="9"/>
      <c r="I331" s="7"/>
      <c r="J331" s="7"/>
      <c r="K331" s="7"/>
      <c r="L331" s="7"/>
      <c r="M331" s="7"/>
      <c r="N331" s="7"/>
      <c r="O331" s="7"/>
      <c r="P331" s="10"/>
      <c r="Q331" s="10"/>
      <c r="R331" s="10"/>
      <c r="S331" s="10"/>
      <c r="T331" s="10"/>
      <c r="U331" s="10"/>
      <c r="V331" s="10"/>
      <c r="W331" s="10"/>
      <c r="X331" s="10"/>
      <c r="Y331" s="5">
        <f t="shared" si="38"/>
        <v>0</v>
      </c>
      <c r="Z331" s="5">
        <f t="shared" si="39"/>
        <v>0</v>
      </c>
      <c r="AA331" s="5">
        <f t="shared" si="40"/>
        <v>0</v>
      </c>
      <c r="AB331" s="5">
        <f t="shared" si="41"/>
        <v>0</v>
      </c>
      <c r="AC331" s="11">
        <f t="shared" si="42"/>
        <v>0</v>
      </c>
    </row>
    <row r="332" spans="1:29" x14ac:dyDescent="0.25">
      <c r="A332" s="6" t="str">
        <f t="shared" si="43"/>
        <v/>
      </c>
      <c r="B332" s="7"/>
      <c r="C332" s="8" t="str">
        <f t="shared" si="37"/>
        <v/>
      </c>
      <c r="D332" s="8" t="str">
        <f>IF(F332="","",INDEX([2]B!$I$2:$I$112,MATCH(F332,[2]B!$K$2:$K$112,0)))</f>
        <v/>
      </c>
      <c r="E332" s="8" t="str">
        <f>IF(F332="","",INDEX([2]B!$J$2:$J$112,MATCH(F332,[2]B!$K$2:$K$112,0)))</f>
        <v/>
      </c>
      <c r="F332" s="7"/>
      <c r="G332" s="7"/>
      <c r="H332" s="9"/>
      <c r="I332" s="7"/>
      <c r="J332" s="7"/>
      <c r="K332" s="7"/>
      <c r="L332" s="7"/>
      <c r="M332" s="7"/>
      <c r="N332" s="7"/>
      <c r="O332" s="7"/>
      <c r="P332" s="10"/>
      <c r="Q332" s="10"/>
      <c r="R332" s="10"/>
      <c r="S332" s="10"/>
      <c r="T332" s="10"/>
      <c r="U332" s="10"/>
      <c r="V332" s="10"/>
      <c r="W332" s="10"/>
      <c r="X332" s="10"/>
      <c r="Y332" s="5">
        <f t="shared" si="38"/>
        <v>0</v>
      </c>
      <c r="Z332" s="5">
        <f t="shared" si="39"/>
        <v>0</v>
      </c>
      <c r="AA332" s="5">
        <f t="shared" si="40"/>
        <v>0</v>
      </c>
      <c r="AB332" s="5">
        <f t="shared" si="41"/>
        <v>0</v>
      </c>
      <c r="AC332" s="11">
        <f t="shared" si="42"/>
        <v>0</v>
      </c>
    </row>
    <row r="333" spans="1:29" x14ac:dyDescent="0.25">
      <c r="A333" s="6" t="str">
        <f t="shared" si="43"/>
        <v/>
      </c>
      <c r="B333" s="7"/>
      <c r="C333" s="8" t="str">
        <f t="shared" si="37"/>
        <v/>
      </c>
      <c r="D333" s="8" t="str">
        <f>IF(F333="","",INDEX([2]B!$I$2:$I$112,MATCH(F333,[2]B!$K$2:$K$112,0)))</f>
        <v/>
      </c>
      <c r="E333" s="8" t="str">
        <f>IF(F333="","",INDEX([2]B!$J$2:$J$112,MATCH(F333,[2]B!$K$2:$K$112,0)))</f>
        <v/>
      </c>
      <c r="F333" s="7"/>
      <c r="G333" s="7"/>
      <c r="H333" s="9"/>
      <c r="I333" s="7"/>
      <c r="J333" s="7"/>
      <c r="K333" s="7"/>
      <c r="L333" s="7"/>
      <c r="M333" s="7"/>
      <c r="N333" s="7"/>
      <c r="O333" s="7"/>
      <c r="P333" s="10"/>
      <c r="Q333" s="10"/>
      <c r="R333" s="10"/>
      <c r="S333" s="10"/>
      <c r="T333" s="10"/>
      <c r="U333" s="10"/>
      <c r="V333" s="10"/>
      <c r="W333" s="10"/>
      <c r="X333" s="10"/>
      <c r="Y333" s="5">
        <f t="shared" si="38"/>
        <v>0</v>
      </c>
      <c r="Z333" s="5">
        <f t="shared" si="39"/>
        <v>0</v>
      </c>
      <c r="AA333" s="5">
        <f t="shared" si="40"/>
        <v>0</v>
      </c>
      <c r="AB333" s="5">
        <f t="shared" si="41"/>
        <v>0</v>
      </c>
      <c r="AC333" s="11">
        <f t="shared" si="42"/>
        <v>0</v>
      </c>
    </row>
    <row r="334" spans="1:29" x14ac:dyDescent="0.25">
      <c r="A334" s="6" t="str">
        <f t="shared" si="43"/>
        <v/>
      </c>
      <c r="B334" s="7"/>
      <c r="C334" s="8" t="str">
        <f t="shared" si="37"/>
        <v/>
      </c>
      <c r="D334" s="8" t="str">
        <f>IF(F334="","",INDEX([2]B!$I$2:$I$112,MATCH(F334,[2]B!$K$2:$K$112,0)))</f>
        <v/>
      </c>
      <c r="E334" s="8" t="str">
        <f>IF(F334="","",INDEX([2]B!$J$2:$J$112,MATCH(F334,[2]B!$K$2:$K$112,0)))</f>
        <v/>
      </c>
      <c r="F334" s="7"/>
      <c r="G334" s="7"/>
      <c r="H334" s="9"/>
      <c r="I334" s="7"/>
      <c r="J334" s="7"/>
      <c r="K334" s="7"/>
      <c r="L334" s="7"/>
      <c r="M334" s="7"/>
      <c r="N334" s="7"/>
      <c r="O334" s="7"/>
      <c r="P334" s="10"/>
      <c r="Q334" s="10"/>
      <c r="R334" s="10"/>
      <c r="S334" s="10"/>
      <c r="T334" s="10"/>
      <c r="U334" s="10"/>
      <c r="V334" s="10"/>
      <c r="W334" s="10"/>
      <c r="X334" s="10"/>
      <c r="Y334" s="5">
        <f t="shared" si="38"/>
        <v>0</v>
      </c>
      <c r="Z334" s="5">
        <f t="shared" si="39"/>
        <v>0</v>
      </c>
      <c r="AA334" s="5">
        <f t="shared" si="40"/>
        <v>0</v>
      </c>
      <c r="AB334" s="5">
        <f t="shared" si="41"/>
        <v>0</v>
      </c>
      <c r="AC334" s="11">
        <f t="shared" si="42"/>
        <v>0</v>
      </c>
    </row>
    <row r="335" spans="1:29" x14ac:dyDescent="0.25">
      <c r="A335" s="6" t="str">
        <f t="shared" si="43"/>
        <v/>
      </c>
      <c r="B335" s="7"/>
      <c r="C335" s="8" t="str">
        <f t="shared" si="37"/>
        <v/>
      </c>
      <c r="D335" s="8" t="str">
        <f>IF(F335="","",INDEX([2]B!$I$2:$I$112,MATCH(F335,[2]B!$K$2:$K$112,0)))</f>
        <v/>
      </c>
      <c r="E335" s="8" t="str">
        <f>IF(F335="","",INDEX([2]B!$J$2:$J$112,MATCH(F335,[2]B!$K$2:$K$112,0)))</f>
        <v/>
      </c>
      <c r="F335" s="7"/>
      <c r="G335" s="7"/>
      <c r="H335" s="9"/>
      <c r="I335" s="7"/>
      <c r="J335" s="7"/>
      <c r="K335" s="7"/>
      <c r="L335" s="7"/>
      <c r="M335" s="7"/>
      <c r="N335" s="7"/>
      <c r="O335" s="7"/>
      <c r="P335" s="10"/>
      <c r="Q335" s="10"/>
      <c r="R335" s="10"/>
      <c r="S335" s="10"/>
      <c r="T335" s="10"/>
      <c r="U335" s="10"/>
      <c r="V335" s="10"/>
      <c r="W335" s="10"/>
      <c r="X335" s="10"/>
      <c r="Y335" s="5">
        <f t="shared" si="38"/>
        <v>0</v>
      </c>
      <c r="Z335" s="5">
        <f t="shared" si="39"/>
        <v>0</v>
      </c>
      <c r="AA335" s="5">
        <f t="shared" si="40"/>
        <v>0</v>
      </c>
      <c r="AB335" s="5">
        <f t="shared" si="41"/>
        <v>0</v>
      </c>
      <c r="AC335" s="11">
        <f t="shared" si="42"/>
        <v>0</v>
      </c>
    </row>
    <row r="336" spans="1:29" x14ac:dyDescent="0.25">
      <c r="A336" s="6" t="str">
        <f t="shared" si="43"/>
        <v/>
      </c>
      <c r="B336" s="7"/>
      <c r="C336" s="8" t="str">
        <f t="shared" si="37"/>
        <v/>
      </c>
      <c r="D336" s="8" t="str">
        <f>IF(F336="","",INDEX([2]B!$I$2:$I$112,MATCH(F336,[2]B!$K$2:$K$112,0)))</f>
        <v/>
      </c>
      <c r="E336" s="8" t="str">
        <f>IF(F336="","",INDEX([2]B!$J$2:$J$112,MATCH(F336,[2]B!$K$2:$K$112,0)))</f>
        <v/>
      </c>
      <c r="F336" s="7"/>
      <c r="G336" s="7"/>
      <c r="H336" s="9"/>
      <c r="I336" s="7"/>
      <c r="J336" s="7"/>
      <c r="K336" s="7"/>
      <c r="L336" s="7"/>
      <c r="M336" s="7"/>
      <c r="N336" s="7"/>
      <c r="O336" s="7"/>
      <c r="P336" s="10"/>
      <c r="Q336" s="10"/>
      <c r="R336" s="10"/>
      <c r="S336" s="10"/>
      <c r="T336" s="10"/>
      <c r="U336" s="10"/>
      <c r="V336" s="10"/>
      <c r="W336" s="10"/>
      <c r="X336" s="10"/>
      <c r="Y336" s="5">
        <f t="shared" si="38"/>
        <v>0</v>
      </c>
      <c r="Z336" s="5">
        <f t="shared" si="39"/>
        <v>0</v>
      </c>
      <c r="AA336" s="5">
        <f t="shared" si="40"/>
        <v>0</v>
      </c>
      <c r="AB336" s="5">
        <f t="shared" si="41"/>
        <v>0</v>
      </c>
      <c r="AC336" s="11">
        <f t="shared" si="42"/>
        <v>0</v>
      </c>
    </row>
    <row r="337" spans="1:29" x14ac:dyDescent="0.25">
      <c r="A337" s="6" t="str">
        <f t="shared" si="43"/>
        <v/>
      </c>
      <c r="B337" s="7"/>
      <c r="C337" s="8" t="str">
        <f t="shared" si="37"/>
        <v/>
      </c>
      <c r="D337" s="8" t="str">
        <f>IF(F337="","",INDEX([2]B!$I$2:$I$112,MATCH(F337,[2]B!$K$2:$K$112,0)))</f>
        <v/>
      </c>
      <c r="E337" s="8" t="str">
        <f>IF(F337="","",INDEX([2]B!$J$2:$J$112,MATCH(F337,[2]B!$K$2:$K$112,0)))</f>
        <v/>
      </c>
      <c r="F337" s="7"/>
      <c r="G337" s="7"/>
      <c r="H337" s="9"/>
      <c r="I337" s="7"/>
      <c r="J337" s="7"/>
      <c r="K337" s="7"/>
      <c r="L337" s="7"/>
      <c r="M337" s="7"/>
      <c r="N337" s="7"/>
      <c r="O337" s="7"/>
      <c r="P337" s="10"/>
      <c r="Q337" s="10"/>
      <c r="R337" s="10"/>
      <c r="S337" s="10"/>
      <c r="T337" s="10"/>
      <c r="U337" s="10"/>
      <c r="V337" s="10"/>
      <c r="W337" s="10"/>
      <c r="X337" s="10"/>
      <c r="Y337" s="5">
        <f t="shared" si="38"/>
        <v>0</v>
      </c>
      <c r="Z337" s="5">
        <f t="shared" si="39"/>
        <v>0</v>
      </c>
      <c r="AA337" s="5">
        <f t="shared" si="40"/>
        <v>0</v>
      </c>
      <c r="AB337" s="5">
        <f t="shared" si="41"/>
        <v>0</v>
      </c>
      <c r="AC337" s="11">
        <f t="shared" si="42"/>
        <v>0</v>
      </c>
    </row>
    <row r="338" spans="1:29" x14ac:dyDescent="0.25">
      <c r="A338" s="6" t="str">
        <f t="shared" si="43"/>
        <v/>
      </c>
      <c r="B338" s="7"/>
      <c r="C338" s="8" t="str">
        <f t="shared" si="37"/>
        <v/>
      </c>
      <c r="D338" s="8" t="str">
        <f>IF(F338="","",INDEX([2]B!$I$2:$I$112,MATCH(F338,[2]B!$K$2:$K$112,0)))</f>
        <v/>
      </c>
      <c r="E338" s="8" t="str">
        <f>IF(F338="","",INDEX([2]B!$J$2:$J$112,MATCH(F338,[2]B!$K$2:$K$112,0)))</f>
        <v/>
      </c>
      <c r="F338" s="7"/>
      <c r="G338" s="7"/>
      <c r="H338" s="9"/>
      <c r="I338" s="7"/>
      <c r="J338" s="7"/>
      <c r="K338" s="7"/>
      <c r="L338" s="7"/>
      <c r="M338" s="7"/>
      <c r="N338" s="7"/>
      <c r="O338" s="7"/>
      <c r="P338" s="10"/>
      <c r="Q338" s="10"/>
      <c r="R338" s="10"/>
      <c r="S338" s="10"/>
      <c r="T338" s="10"/>
      <c r="U338" s="10"/>
      <c r="V338" s="10"/>
      <c r="W338" s="10"/>
      <c r="X338" s="10"/>
      <c r="Y338" s="5">
        <f t="shared" si="38"/>
        <v>0</v>
      </c>
      <c r="Z338" s="5">
        <f t="shared" si="39"/>
        <v>0</v>
      </c>
      <c r="AA338" s="5">
        <f t="shared" si="40"/>
        <v>0</v>
      </c>
      <c r="AB338" s="5">
        <f t="shared" si="41"/>
        <v>0</v>
      </c>
      <c r="AC338" s="11">
        <f t="shared" si="42"/>
        <v>0</v>
      </c>
    </row>
    <row r="339" spans="1:29" x14ac:dyDescent="0.25">
      <c r="A339" s="6" t="str">
        <f t="shared" si="43"/>
        <v/>
      </c>
      <c r="B339" s="7"/>
      <c r="C339" s="8" t="str">
        <f t="shared" si="37"/>
        <v/>
      </c>
      <c r="D339" s="8" t="str">
        <f>IF(F339="","",INDEX([2]B!$I$2:$I$112,MATCH(F339,[2]B!$K$2:$K$112,0)))</f>
        <v/>
      </c>
      <c r="E339" s="8" t="str">
        <f>IF(F339="","",INDEX([2]B!$J$2:$J$112,MATCH(F339,[2]B!$K$2:$K$112,0)))</f>
        <v/>
      </c>
      <c r="F339" s="7"/>
      <c r="G339" s="7"/>
      <c r="H339" s="9"/>
      <c r="I339" s="7"/>
      <c r="J339" s="7"/>
      <c r="K339" s="7"/>
      <c r="L339" s="7"/>
      <c r="M339" s="7"/>
      <c r="N339" s="7"/>
      <c r="O339" s="7"/>
      <c r="P339" s="10"/>
      <c r="Q339" s="10"/>
      <c r="R339" s="10"/>
      <c r="S339" s="10"/>
      <c r="T339" s="10"/>
      <c r="U339" s="10"/>
      <c r="V339" s="10"/>
      <c r="W339" s="10"/>
      <c r="X339" s="10"/>
      <c r="Y339" s="5">
        <f t="shared" si="38"/>
        <v>0</v>
      </c>
      <c r="Z339" s="5">
        <f t="shared" si="39"/>
        <v>0</v>
      </c>
      <c r="AA339" s="5">
        <f t="shared" si="40"/>
        <v>0</v>
      </c>
      <c r="AB339" s="5">
        <f t="shared" si="41"/>
        <v>0</v>
      </c>
      <c r="AC339" s="11">
        <f t="shared" si="42"/>
        <v>0</v>
      </c>
    </row>
    <row r="340" spans="1:29" x14ac:dyDescent="0.25">
      <c r="A340" s="6" t="str">
        <f t="shared" si="43"/>
        <v/>
      </c>
      <c r="B340" s="7"/>
      <c r="C340" s="8" t="str">
        <f t="shared" si="37"/>
        <v/>
      </c>
      <c r="D340" s="8" t="str">
        <f>IF(F340="","",INDEX([2]B!$I$2:$I$112,MATCH(F340,[2]B!$K$2:$K$112,0)))</f>
        <v/>
      </c>
      <c r="E340" s="8" t="str">
        <f>IF(F340="","",INDEX([2]B!$J$2:$J$112,MATCH(F340,[2]B!$K$2:$K$112,0)))</f>
        <v/>
      </c>
      <c r="F340" s="7"/>
      <c r="G340" s="7"/>
      <c r="H340" s="9"/>
      <c r="I340" s="7"/>
      <c r="J340" s="7"/>
      <c r="K340" s="7"/>
      <c r="L340" s="7"/>
      <c r="M340" s="7"/>
      <c r="N340" s="7"/>
      <c r="O340" s="7"/>
      <c r="P340" s="10"/>
      <c r="Q340" s="10"/>
      <c r="R340" s="10"/>
      <c r="S340" s="10"/>
      <c r="T340" s="10"/>
      <c r="U340" s="10"/>
      <c r="V340" s="10"/>
      <c r="W340" s="10"/>
      <c r="X340" s="10"/>
      <c r="Y340" s="5">
        <f t="shared" si="38"/>
        <v>0</v>
      </c>
      <c r="Z340" s="5">
        <f t="shared" si="39"/>
        <v>0</v>
      </c>
      <c r="AA340" s="5">
        <f t="shared" si="40"/>
        <v>0</v>
      </c>
      <c r="AB340" s="5">
        <f t="shared" si="41"/>
        <v>0</v>
      </c>
      <c r="AC340" s="11">
        <f t="shared" si="42"/>
        <v>0</v>
      </c>
    </row>
    <row r="341" spans="1:29" x14ac:dyDescent="0.25">
      <c r="A341" s="6" t="str">
        <f t="shared" si="43"/>
        <v/>
      </c>
      <c r="B341" s="7"/>
      <c r="C341" s="8" t="str">
        <f t="shared" si="37"/>
        <v/>
      </c>
      <c r="D341" s="8" t="str">
        <f>IF(F341="","",INDEX([2]B!$I$2:$I$112,MATCH(F341,[2]B!$K$2:$K$112,0)))</f>
        <v/>
      </c>
      <c r="E341" s="8" t="str">
        <f>IF(F341="","",INDEX([2]B!$J$2:$J$112,MATCH(F341,[2]B!$K$2:$K$112,0)))</f>
        <v/>
      </c>
      <c r="F341" s="7"/>
      <c r="G341" s="7"/>
      <c r="H341" s="9"/>
      <c r="I341" s="7"/>
      <c r="J341" s="7"/>
      <c r="K341" s="7"/>
      <c r="L341" s="7"/>
      <c r="M341" s="7"/>
      <c r="N341" s="7"/>
      <c r="O341" s="7"/>
      <c r="P341" s="10"/>
      <c r="Q341" s="10"/>
      <c r="R341" s="10"/>
      <c r="S341" s="10"/>
      <c r="T341" s="10"/>
      <c r="U341" s="10"/>
      <c r="V341" s="10"/>
      <c r="W341" s="10"/>
      <c r="X341" s="10"/>
      <c r="Y341" s="5">
        <f t="shared" si="38"/>
        <v>0</v>
      </c>
      <c r="Z341" s="5">
        <f t="shared" si="39"/>
        <v>0</v>
      </c>
      <c r="AA341" s="5">
        <f t="shared" si="40"/>
        <v>0</v>
      </c>
      <c r="AB341" s="5">
        <f t="shared" si="41"/>
        <v>0</v>
      </c>
      <c r="AC341" s="11">
        <f t="shared" si="42"/>
        <v>0</v>
      </c>
    </row>
    <row r="342" spans="1:29" x14ac:dyDescent="0.25">
      <c r="A342" s="6" t="str">
        <f t="shared" si="43"/>
        <v/>
      </c>
      <c r="B342" s="7"/>
      <c r="C342" s="8" t="str">
        <f t="shared" si="37"/>
        <v/>
      </c>
      <c r="D342" s="8" t="str">
        <f>IF(F342="","",INDEX([2]B!$I$2:$I$112,MATCH(F342,[2]B!$K$2:$K$112,0)))</f>
        <v/>
      </c>
      <c r="E342" s="8" t="str">
        <f>IF(F342="","",INDEX([2]B!$J$2:$J$112,MATCH(F342,[2]B!$K$2:$K$112,0)))</f>
        <v/>
      </c>
      <c r="F342" s="7"/>
      <c r="G342" s="7"/>
      <c r="H342" s="9"/>
      <c r="I342" s="7"/>
      <c r="J342" s="7"/>
      <c r="K342" s="7"/>
      <c r="L342" s="7"/>
      <c r="M342" s="7"/>
      <c r="N342" s="7"/>
      <c r="O342" s="7"/>
      <c r="P342" s="10"/>
      <c r="Q342" s="10"/>
      <c r="R342" s="10"/>
      <c r="S342" s="10"/>
      <c r="T342" s="10"/>
      <c r="U342" s="10"/>
      <c r="V342" s="10"/>
      <c r="W342" s="10"/>
      <c r="X342" s="10"/>
      <c r="Y342" s="5">
        <f t="shared" si="38"/>
        <v>0</v>
      </c>
      <c r="Z342" s="5">
        <f t="shared" si="39"/>
        <v>0</v>
      </c>
      <c r="AA342" s="5">
        <f t="shared" si="40"/>
        <v>0</v>
      </c>
      <c r="AB342" s="5">
        <f t="shared" si="41"/>
        <v>0</v>
      </c>
      <c r="AC342" s="11">
        <f t="shared" si="42"/>
        <v>0</v>
      </c>
    </row>
    <row r="343" spans="1:29" x14ac:dyDescent="0.25">
      <c r="A343" s="6" t="str">
        <f t="shared" si="43"/>
        <v/>
      </c>
      <c r="B343" s="7"/>
      <c r="C343" s="8" t="str">
        <f t="shared" si="37"/>
        <v/>
      </c>
      <c r="D343" s="8" t="str">
        <f>IF(F343="","",INDEX([2]B!$I$2:$I$112,MATCH(F343,[2]B!$K$2:$K$112,0)))</f>
        <v/>
      </c>
      <c r="E343" s="8" t="str">
        <f>IF(F343="","",INDEX([2]B!$J$2:$J$112,MATCH(F343,[2]B!$K$2:$K$112,0)))</f>
        <v/>
      </c>
      <c r="F343" s="7"/>
      <c r="G343" s="7"/>
      <c r="H343" s="9"/>
      <c r="I343" s="7"/>
      <c r="J343" s="7"/>
      <c r="K343" s="7"/>
      <c r="L343" s="7"/>
      <c r="M343" s="7"/>
      <c r="N343" s="7"/>
      <c r="O343" s="7"/>
      <c r="P343" s="10"/>
      <c r="Q343" s="10"/>
      <c r="R343" s="10"/>
      <c r="S343" s="10"/>
      <c r="T343" s="10"/>
      <c r="U343" s="10"/>
      <c r="V343" s="10"/>
      <c r="W343" s="10"/>
      <c r="X343" s="10"/>
      <c r="Y343" s="5">
        <f t="shared" si="38"/>
        <v>0</v>
      </c>
      <c r="Z343" s="5">
        <f t="shared" si="39"/>
        <v>0</v>
      </c>
      <c r="AA343" s="5">
        <f t="shared" si="40"/>
        <v>0</v>
      </c>
      <c r="AB343" s="5">
        <f t="shared" si="41"/>
        <v>0</v>
      </c>
      <c r="AC343" s="11">
        <f t="shared" si="42"/>
        <v>0</v>
      </c>
    </row>
    <row r="344" spans="1:29" x14ac:dyDescent="0.25">
      <c r="A344" s="6" t="str">
        <f t="shared" si="43"/>
        <v/>
      </c>
      <c r="B344" s="7"/>
      <c r="C344" s="8" t="str">
        <f t="shared" si="37"/>
        <v/>
      </c>
      <c r="D344" s="8" t="str">
        <f>IF(F344="","",INDEX([2]B!$I$2:$I$112,MATCH(F344,[2]B!$K$2:$K$112,0)))</f>
        <v/>
      </c>
      <c r="E344" s="8" t="str">
        <f>IF(F344="","",INDEX([2]B!$J$2:$J$112,MATCH(F344,[2]B!$K$2:$K$112,0)))</f>
        <v/>
      </c>
      <c r="F344" s="7"/>
      <c r="G344" s="7"/>
      <c r="H344" s="9"/>
      <c r="I344" s="7"/>
      <c r="J344" s="7"/>
      <c r="K344" s="7"/>
      <c r="L344" s="7"/>
      <c r="M344" s="7"/>
      <c r="N344" s="7"/>
      <c r="O344" s="7"/>
      <c r="P344" s="10"/>
      <c r="Q344" s="10"/>
      <c r="R344" s="10"/>
      <c r="S344" s="10"/>
      <c r="T344" s="10"/>
      <c r="U344" s="10"/>
      <c r="V344" s="10"/>
      <c r="W344" s="10"/>
      <c r="X344" s="10"/>
      <c r="Y344" s="5">
        <f t="shared" si="38"/>
        <v>0</v>
      </c>
      <c r="Z344" s="5">
        <f t="shared" si="39"/>
        <v>0</v>
      </c>
      <c r="AA344" s="5">
        <f t="shared" si="40"/>
        <v>0</v>
      </c>
      <c r="AB344" s="5">
        <f t="shared" si="41"/>
        <v>0</v>
      </c>
      <c r="AC344" s="11">
        <f t="shared" si="42"/>
        <v>0</v>
      </c>
    </row>
    <row r="345" spans="1:29" x14ac:dyDescent="0.25">
      <c r="A345" s="6" t="str">
        <f t="shared" si="43"/>
        <v/>
      </c>
      <c r="B345" s="7"/>
      <c r="C345" s="8" t="str">
        <f t="shared" si="37"/>
        <v/>
      </c>
      <c r="D345" s="8" t="str">
        <f>IF(F345="","",INDEX([2]B!$I$2:$I$112,MATCH(F345,[2]B!$K$2:$K$112,0)))</f>
        <v/>
      </c>
      <c r="E345" s="8" t="str">
        <f>IF(F345="","",INDEX([2]B!$J$2:$J$112,MATCH(F345,[2]B!$K$2:$K$112,0)))</f>
        <v/>
      </c>
      <c r="F345" s="7"/>
      <c r="G345" s="7"/>
      <c r="H345" s="9"/>
      <c r="I345" s="7"/>
      <c r="J345" s="7"/>
      <c r="K345" s="7"/>
      <c r="L345" s="7"/>
      <c r="M345" s="7"/>
      <c r="N345" s="7"/>
      <c r="O345" s="7"/>
      <c r="P345" s="10"/>
      <c r="Q345" s="10"/>
      <c r="R345" s="10"/>
      <c r="S345" s="10"/>
      <c r="T345" s="10"/>
      <c r="U345" s="10"/>
      <c r="V345" s="10"/>
      <c r="W345" s="10"/>
      <c r="X345" s="10"/>
      <c r="Y345" s="5">
        <f t="shared" si="38"/>
        <v>0</v>
      </c>
      <c r="Z345" s="5">
        <f t="shared" si="39"/>
        <v>0</v>
      </c>
      <c r="AA345" s="5">
        <f t="shared" si="40"/>
        <v>0</v>
      </c>
      <c r="AB345" s="5">
        <f t="shared" si="41"/>
        <v>0</v>
      </c>
      <c r="AC345" s="11">
        <f t="shared" si="42"/>
        <v>0</v>
      </c>
    </row>
    <row r="346" spans="1:29" x14ac:dyDescent="0.25">
      <c r="A346" s="6" t="str">
        <f t="shared" si="43"/>
        <v/>
      </c>
      <c r="B346" s="7"/>
      <c r="C346" s="8" t="str">
        <f t="shared" si="37"/>
        <v/>
      </c>
      <c r="D346" s="8" t="str">
        <f>IF(F346="","",INDEX([2]B!$I$2:$I$112,MATCH(F346,[2]B!$K$2:$K$112,0)))</f>
        <v/>
      </c>
      <c r="E346" s="8" t="str">
        <f>IF(F346="","",INDEX([2]B!$J$2:$J$112,MATCH(F346,[2]B!$K$2:$K$112,0)))</f>
        <v/>
      </c>
      <c r="F346" s="7"/>
      <c r="G346" s="7"/>
      <c r="H346" s="9"/>
      <c r="I346" s="7"/>
      <c r="J346" s="7"/>
      <c r="K346" s="7"/>
      <c r="L346" s="7"/>
      <c r="M346" s="7"/>
      <c r="N346" s="7"/>
      <c r="O346" s="7"/>
      <c r="P346" s="10"/>
      <c r="Q346" s="10"/>
      <c r="R346" s="10"/>
      <c r="S346" s="10"/>
      <c r="T346" s="10"/>
      <c r="U346" s="10"/>
      <c r="V346" s="10"/>
      <c r="W346" s="10"/>
      <c r="X346" s="10"/>
      <c r="Y346" s="5">
        <f t="shared" si="38"/>
        <v>0</v>
      </c>
      <c r="Z346" s="5">
        <f t="shared" si="39"/>
        <v>0</v>
      </c>
      <c r="AA346" s="5">
        <f t="shared" si="40"/>
        <v>0</v>
      </c>
      <c r="AB346" s="5">
        <f t="shared" si="41"/>
        <v>0</v>
      </c>
      <c r="AC346" s="11">
        <f t="shared" si="42"/>
        <v>0</v>
      </c>
    </row>
    <row r="347" spans="1:29" x14ac:dyDescent="0.25">
      <c r="A347" s="6" t="str">
        <f t="shared" si="43"/>
        <v/>
      </c>
      <c r="B347" s="7"/>
      <c r="C347" s="8" t="str">
        <f t="shared" si="37"/>
        <v/>
      </c>
      <c r="D347" s="8" t="str">
        <f>IF(F347="","",INDEX([2]B!$I$2:$I$112,MATCH(F347,[2]B!$K$2:$K$112,0)))</f>
        <v/>
      </c>
      <c r="E347" s="8" t="str">
        <f>IF(F347="","",INDEX([2]B!$J$2:$J$112,MATCH(F347,[2]B!$K$2:$K$112,0)))</f>
        <v/>
      </c>
      <c r="F347" s="7"/>
      <c r="G347" s="7"/>
      <c r="H347" s="9"/>
      <c r="I347" s="7"/>
      <c r="J347" s="7"/>
      <c r="K347" s="7"/>
      <c r="L347" s="7"/>
      <c r="M347" s="7"/>
      <c r="N347" s="7"/>
      <c r="O347" s="7"/>
      <c r="P347" s="10"/>
      <c r="Q347" s="10"/>
      <c r="R347" s="10"/>
      <c r="S347" s="10"/>
      <c r="T347" s="10"/>
      <c r="U347" s="10"/>
      <c r="V347" s="10"/>
      <c r="W347" s="10"/>
      <c r="X347" s="10"/>
      <c r="Y347" s="5">
        <f t="shared" si="38"/>
        <v>0</v>
      </c>
      <c r="Z347" s="5">
        <f t="shared" si="39"/>
        <v>0</v>
      </c>
      <c r="AA347" s="5">
        <f t="shared" si="40"/>
        <v>0</v>
      </c>
      <c r="AB347" s="5">
        <f t="shared" si="41"/>
        <v>0</v>
      </c>
      <c r="AC347" s="11">
        <f t="shared" si="42"/>
        <v>0</v>
      </c>
    </row>
    <row r="348" spans="1:29" x14ac:dyDescent="0.25">
      <c r="A348" s="6" t="str">
        <f t="shared" si="43"/>
        <v/>
      </c>
      <c r="B348" s="7"/>
      <c r="C348" s="8" t="str">
        <f t="shared" si="37"/>
        <v/>
      </c>
      <c r="D348" s="8" t="str">
        <f>IF(F348="","",INDEX([2]B!$I$2:$I$112,MATCH(F348,[2]B!$K$2:$K$112,0)))</f>
        <v/>
      </c>
      <c r="E348" s="8" t="str">
        <f>IF(F348="","",INDEX([2]B!$J$2:$J$112,MATCH(F348,[2]B!$K$2:$K$112,0)))</f>
        <v/>
      </c>
      <c r="F348" s="7"/>
      <c r="G348" s="7"/>
      <c r="H348" s="9"/>
      <c r="I348" s="7"/>
      <c r="J348" s="7"/>
      <c r="K348" s="7"/>
      <c r="L348" s="7"/>
      <c r="M348" s="7"/>
      <c r="N348" s="7"/>
      <c r="O348" s="7"/>
      <c r="P348" s="10"/>
      <c r="Q348" s="10"/>
      <c r="R348" s="10"/>
      <c r="S348" s="10"/>
      <c r="T348" s="10"/>
      <c r="U348" s="10"/>
      <c r="V348" s="10"/>
      <c r="W348" s="10"/>
      <c r="X348" s="10"/>
      <c r="Y348" s="5">
        <f t="shared" si="38"/>
        <v>0</v>
      </c>
      <c r="Z348" s="5">
        <f t="shared" si="39"/>
        <v>0</v>
      </c>
      <c r="AA348" s="5">
        <f t="shared" si="40"/>
        <v>0</v>
      </c>
      <c r="AB348" s="5">
        <f t="shared" si="41"/>
        <v>0</v>
      </c>
      <c r="AC348" s="11">
        <f t="shared" si="42"/>
        <v>0</v>
      </c>
    </row>
    <row r="349" spans="1:29" x14ac:dyDescent="0.25">
      <c r="A349" s="6" t="str">
        <f t="shared" si="43"/>
        <v/>
      </c>
      <c r="B349" s="7"/>
      <c r="C349" s="8" t="str">
        <f t="shared" si="37"/>
        <v/>
      </c>
      <c r="D349" s="8" t="str">
        <f>IF(F349="","",INDEX([2]B!$I$2:$I$112,MATCH(F349,[2]B!$K$2:$K$112,0)))</f>
        <v/>
      </c>
      <c r="E349" s="8" t="str">
        <f>IF(F349="","",INDEX([2]B!$J$2:$J$112,MATCH(F349,[2]B!$K$2:$K$112,0)))</f>
        <v/>
      </c>
      <c r="F349" s="7"/>
      <c r="G349" s="7"/>
      <c r="H349" s="9"/>
      <c r="I349" s="7"/>
      <c r="J349" s="7"/>
      <c r="K349" s="7"/>
      <c r="L349" s="7"/>
      <c r="M349" s="7"/>
      <c r="N349" s="7"/>
      <c r="O349" s="7"/>
      <c r="P349" s="10"/>
      <c r="Q349" s="10"/>
      <c r="R349" s="10"/>
      <c r="S349" s="10"/>
      <c r="T349" s="10"/>
      <c r="U349" s="10"/>
      <c r="V349" s="10"/>
      <c r="W349" s="10"/>
      <c r="X349" s="10"/>
      <c r="Y349" s="5">
        <f t="shared" si="38"/>
        <v>0</v>
      </c>
      <c r="Z349" s="5">
        <f t="shared" si="39"/>
        <v>0</v>
      </c>
      <c r="AA349" s="5">
        <f t="shared" si="40"/>
        <v>0</v>
      </c>
      <c r="AB349" s="5">
        <f t="shared" si="41"/>
        <v>0</v>
      </c>
      <c r="AC349" s="11">
        <f t="shared" si="42"/>
        <v>0</v>
      </c>
    </row>
    <row r="350" spans="1:29" x14ac:dyDescent="0.25">
      <c r="A350" s="6" t="str">
        <f t="shared" si="43"/>
        <v/>
      </c>
      <c r="B350" s="7"/>
      <c r="C350" s="8" t="str">
        <f t="shared" si="37"/>
        <v/>
      </c>
      <c r="D350" s="8" t="str">
        <f>IF(F350="","",INDEX([2]B!$I$2:$I$112,MATCH(F350,[2]B!$K$2:$K$112,0)))</f>
        <v/>
      </c>
      <c r="E350" s="8" t="str">
        <f>IF(F350="","",INDEX([2]B!$J$2:$J$112,MATCH(F350,[2]B!$K$2:$K$112,0)))</f>
        <v/>
      </c>
      <c r="F350" s="7"/>
      <c r="G350" s="7"/>
      <c r="H350" s="9"/>
      <c r="I350" s="7"/>
      <c r="J350" s="7"/>
      <c r="K350" s="7"/>
      <c r="L350" s="7"/>
      <c r="M350" s="7"/>
      <c r="N350" s="7"/>
      <c r="O350" s="7"/>
      <c r="P350" s="10"/>
      <c r="Q350" s="10"/>
      <c r="R350" s="10"/>
      <c r="S350" s="10"/>
      <c r="T350" s="10"/>
      <c r="U350" s="10"/>
      <c r="V350" s="10"/>
      <c r="W350" s="10"/>
      <c r="X350" s="10"/>
      <c r="Y350" s="5">
        <f t="shared" si="38"/>
        <v>0</v>
      </c>
      <c r="Z350" s="5">
        <f t="shared" si="39"/>
        <v>0</v>
      </c>
      <c r="AA350" s="5">
        <f t="shared" si="40"/>
        <v>0</v>
      </c>
      <c r="AB350" s="5">
        <f t="shared" si="41"/>
        <v>0</v>
      </c>
      <c r="AC350" s="11">
        <f t="shared" si="42"/>
        <v>0</v>
      </c>
    </row>
  </sheetData>
  <sheetProtection algorithmName="SHA-512" hashValue="0xMvKaoghBvdXzsPeIMSEpZRcWNZs0D+NDQWIPfKVTGl+C4UavvdC9ErSHuA8QPUTSVCD31/Om9Ijol+ZweQ1g==" saltValue="hbuNUu+BEe7ronRYlEJ3Sg==" spinCount="100000" sheet="1" objects="1" scenarios="1"/>
  <mergeCells count="15"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conditionalFormatting sqref="B3:B350">
    <cfRule type="containsBlanks" dxfId="13" priority="14">
      <formula>LEN(TRIM(B3))=0</formula>
    </cfRule>
  </conditionalFormatting>
  <conditionalFormatting sqref="F3:F350">
    <cfRule type="containsBlanks" dxfId="12" priority="13">
      <formula>LEN(TRIM(F3))=0</formula>
    </cfRule>
  </conditionalFormatting>
  <conditionalFormatting sqref="G3:G350">
    <cfRule type="containsBlanks" dxfId="11" priority="12">
      <formula>LEN(TRIM(G3))=0</formula>
    </cfRule>
  </conditionalFormatting>
  <conditionalFormatting sqref="I3:J350">
    <cfRule type="containsBlanks" dxfId="10" priority="11">
      <formula>LEN(TRIM(I3))=0</formula>
    </cfRule>
  </conditionalFormatting>
  <conditionalFormatting sqref="P3:X350">
    <cfRule type="expression" dxfId="9" priority="1">
      <formula>$G3=""</formula>
    </cfRule>
    <cfRule type="expression" dxfId="8" priority="2">
      <formula>$G3="ACTIVIDAD"</formula>
    </cfRule>
    <cfRule type="expression" dxfId="7" priority="3">
      <formula>$G3="PROPÓSITO"</formula>
    </cfRule>
    <cfRule type="expression" dxfId="6" priority="4">
      <formula>$G3="FIN"</formula>
    </cfRule>
    <cfRule type="containsBlanks" dxfId="5" priority="10">
      <formula>LEN(TRIM(P3))=0</formula>
    </cfRule>
  </conditionalFormatting>
  <conditionalFormatting sqref="L3:M350">
    <cfRule type="containsBlanks" dxfId="4" priority="9">
      <formula>LEN(TRIM(L3))=0</formula>
    </cfRule>
  </conditionalFormatting>
  <conditionalFormatting sqref="K3:K350">
    <cfRule type="containsBlanks" dxfId="3" priority="8">
      <formula>LEN(TRIM(K3))=0</formula>
    </cfRule>
  </conditionalFormatting>
  <conditionalFormatting sqref="N3:N350">
    <cfRule type="containsBlanks" dxfId="2" priority="7">
      <formula>LEN(TRIM(N3))=0</formula>
    </cfRule>
  </conditionalFormatting>
  <conditionalFormatting sqref="O3:O350">
    <cfRule type="containsBlanks" dxfId="1" priority="6">
      <formula>LEN(TRIM(O3))=0</formula>
    </cfRule>
  </conditionalFormatting>
  <conditionalFormatting sqref="H3:H350">
    <cfRule type="containsBlanks" dxfId="0" priority="5">
      <formula>LEN(TRIM(H3))=0</formula>
    </cfRule>
  </conditionalFormatting>
  <dataValidations count="26">
    <dataValidation type="custom" operator="greaterThanOrEqual" showInputMessage="1" showErrorMessage="1" errorTitle="ERROR NIVEL MIR NO REQUIERE DATO" error="La celda sólo permite presupuestar cuando el Nivel de MIR es un COMPONENTE o INDICADOR DE GESTIÓN; no permite dato cuando es un FIN, PROPÓSITO y/o ACTIVIDAD, así como en los casos cuando no se ha definido el Nivel de MIR." sqref="P3" xr:uid="{00000000-0002-0000-0000-000000000000}">
      <formula1>OR($G3="COMPONENTE",$G3="INDICADOR DE GESTIÓN")</formula1>
    </dataValidation>
    <dataValidation type="custom" operator="greaterThanOrEqual" showInputMessage="1" showErrorMessage="1" errorTitle="ERROR NIVEL MIR NO REQUIERE DATO" error="La celda sólo permite presupuestar en el nivel de MIR es un COMPONENTE, En FIN, PROPÓSITO o ACTIVIDAD no debe capturar información." sqref="Q3:X350 P4:P350" xr:uid="{00000000-0002-0000-0000-000001000000}">
      <formula1>OR($G3="COMPONENTE",$G3="INDICADOR DE GESTIÓN")</formula1>
    </dataValidation>
    <dataValidation allowBlank="1" showInputMessage="1" showErrorMessage="1" promptTitle="CAPÍTULO 9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X1" xr:uid="{00000000-0002-0000-0000-000002000000}"/>
    <dataValidation allowBlank="1" showInputMessage="1" showErrorMessage="1" promptTitle="CAPÍTULO 8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W1" xr:uid="{00000000-0002-0000-0000-000003000000}"/>
    <dataValidation allowBlank="1" showInputMessage="1" showErrorMessage="1" promptTitle="CAPÍTULO 7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V1" xr:uid="{00000000-0002-0000-0000-000004000000}"/>
    <dataValidation allowBlank="1" showInputMessage="1" showErrorMessage="1" promptTitle="CAPÍTULO 6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U1" xr:uid="{00000000-0002-0000-0000-000005000000}"/>
    <dataValidation allowBlank="1" showInputMessage="1" showErrorMessage="1" promptTitle="CAPÍTULO 5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T1" xr:uid="{00000000-0002-0000-0000-000006000000}"/>
    <dataValidation allowBlank="1" showInputMessage="1" showErrorMessage="1" promptTitle="CAPÍTULO 4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S1" xr:uid="{00000000-0002-0000-0000-000007000000}"/>
    <dataValidation allowBlank="1" showInputMessage="1" showErrorMessage="1" promptTitle="CAPÍTULO 3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R1" xr:uid="{00000000-0002-0000-0000-000008000000}"/>
    <dataValidation allowBlank="1" showInputMessage="1" showErrorMessage="1" promptTitle="CAPÍTULO 2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Q1" xr:uid="{00000000-0002-0000-0000-000009000000}"/>
    <dataValidation allowBlank="1" showInputMessage="1" showErrorMessage="1" promptTitle="CÓDIGO DEL NIVEL MIR" prompt="Describe la relación de los indicadores en una MIR._x000a__x000a_La estructura de codificación debe contener 4 niveles separados por puntos: primer nivel identifica el FIN, segundo PROPÓSITO, tercer COMPONENTE y cuarto ACTIVIDAD. En el Indicador de Gestión poner N/A" sqref="H1:H2" xr:uid="{00000000-0002-0000-0000-00000A000000}"/>
    <dataValidation allowBlank="1" showInputMessage="1" showErrorMessage="1" promptTitle="TIPO DE PROGRAMA" prompt="Describe si el programa cuenta con MIR o con indicador de gestión._x000a__x000a_La celda se encuentra bloqueada debido a que se asigna automaticamente al seleccionar en la celda de &quot;Nivel MIR&quot; una de las opciones del desplegable." sqref="C1:C2" xr:uid="{00000000-0002-0000-0000-00000B000000}"/>
    <dataValidation allowBlank="1" showInputMessage="1" showErrorMessage="1" promptTitle="MÉTODO DE CÁLCULO" prompt="Descripción de la relación que se establecerá entre las variables que conforman en el indicador para plantear su meta anual." sqref="K1:K2" xr:uid="{00000000-0002-0000-0000-00000C000000}"/>
    <dataValidation allowBlank="1" showInputMessage="1" showErrorMessage="1" promptTitle="Función" prompt="La función es la correspondiente conforme al clasificador funcional del gasto aprobado por el CONAC._x000a__x000a_La celda se encuentra bloqueada debido a que esta se asigna automaticamente al elegir la sub-función afin al programa." sqref="E1:E2" xr:uid="{00000000-0002-0000-0000-00000D000000}"/>
    <dataValidation allowBlank="1" showInputMessage="1" showErrorMessage="1" promptTitle="Finalidad" prompt="La finalidad es la correspondiente conforme al clasificador funcional del gasto aprobado por el CONAC._x000a__x000a_La celda se encuentra bloqueada debido a que esta se asigna automaticamente al elegir la sub-función afin al programa." sqref="D1:D2" xr:uid="{00000000-0002-0000-0000-00000E000000}"/>
    <dataValidation allowBlank="1" showInputMessage="1" showErrorMessage="1" promptTitle="ID" prompt="Número consecutivo._x000a__x000a_La celda se encuentra bloqueada debido a que se asigna automáticamente al capturar en las siguentes celdas la información solicitada, por lo que no es indispensable su llenado." sqref="A1:A2" xr:uid="{00000000-0002-0000-0000-00000F000000}"/>
    <dataValidation type="decimal" operator="greaterThanOrEqual" allowBlank="1" showInputMessage="1" showErrorMessage="1" sqref="L3:M350" xr:uid="{00000000-0002-0000-0000-000010000000}">
      <formula1>0</formula1>
    </dataValidation>
    <dataValidation allowBlank="1" showInputMessage="1" showErrorMessage="1" promptTitle="CAPÍTULO 1000" prompt="Describe el importe aprobado en pesos para el capítulo correspondiente en cada INDICADOR DE GESTIÓN o COMPONENTE de MIR, no debe capturar cantidad alguna en los casos de FIN, PROPOSITO o ACTIVIDAD._x000a__x000a_Las celdas con valor cero debe capturarse dicho número." sqref="P1" xr:uid="{00000000-0002-0000-0000-000011000000}"/>
    <dataValidation allowBlank="1" showInputMessage="1" showErrorMessage="1" promptTitle="TIPO DE INDICADOR" prompt="Describe el tipo de relación que se establece entre las variables del indicador." sqref="O1" xr:uid="{00000000-0002-0000-0000-000012000000}"/>
    <dataValidation allowBlank="1" showInputMessage="1" showErrorMessage="1" promptTitle="NIVEL MIR" prompt="Describe el nivel de desempeño de la MIR o bien si se trata de indicador de gestión." sqref="G1" xr:uid="{00000000-0002-0000-0000-000013000000}"/>
    <dataValidation allowBlank="1" showInputMessage="1" showErrorMessage="1" promptTitle="DENOMINACIÓN DEL PROGRAMA" prompt="Nombre del programa." sqref="B1" xr:uid="{00000000-0002-0000-0000-000014000000}"/>
    <dataValidation allowBlank="1" showInputMessage="1" showErrorMessage="1" promptTitle="FRECUENCIA DE MEDICIÓN" prompt="Hace referencia a la periodicidad en el tiempo con que se realiza la medición de un indicador. _x000a_Art. Sexto de los Lineamientos para la Construcción y Diseño de Indicadores de Desempeño Mediante la MML del CONAC." sqref="N1" xr:uid="{00000000-0002-0000-0000-000015000000}"/>
    <dataValidation allowBlank="1" showInputMessage="1" showErrorMessage="1" promptTitle="VALOR META PROGRAMADO 2" prompt="Los &quot;valores programados&quot; son los datos numéricos asociados a las variables del indicador en cuestión que permiten calcular la meta del mismo. " sqref="M1" xr:uid="{00000000-0002-0000-0000-000016000000}"/>
    <dataValidation allowBlank="1" showInputMessage="1" showErrorMessage="1" promptTitle="VALOR META PROGRAMADO 1" prompt="Los &quot;valores programados&quot; son los datos numéricos asociados a las variables del indicador en cuestión que permiten calcular la meta del mismo. " sqref="L1" xr:uid="{00000000-0002-0000-0000-000017000000}"/>
    <dataValidation allowBlank="1" showInputMessage="1" showErrorMessage="1" promptTitle="NOMBRE DEL INDICADOR" prompt="Es la expresión que identifica al indicador y que manifiesta lo que se desea medir con él. _x000a_Art. Sexto de los Lineamientos para la Construcción y Diseño de Indicadores de Desempeño Mediante la MML del CONAC." sqref="J1" xr:uid="{00000000-0002-0000-0000-000018000000}"/>
    <dataValidation allowBlank="1" showInputMessage="1" showErrorMessage="1" promptTitle="RESUMEN NAVARRIVO U OBJETIVO" prompt="Se entiende como el estado deseado luego de la implementación de una intervención pública. " sqref="I1" xr:uid="{00000000-0002-0000-0000-000019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35" orientation="landscape" r:id="rId1"/>
  <headerFooter>
    <oddHeader>&amp;C&amp;"-,Negrita"&amp;14MATRIZ DE INDICADORES PARA RESULTADOS / INDICADORES DE GESTIÓN
Ente público de &amp;F
Ejercicio fiscal 2022</oddHeader>
    <oddFooter>&amp;RPágina &amp;P de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A000000}">
          <x14:formula1>
            <xm:f>'H:\Nueva carpeta\Libro ASEJ presupuesto 2022 -MIR\[Libro ASEJ presupuesto 2022 -MIR.xlsm]B'!#REF!</xm:f>
          </x14:formula1>
          <xm:sqref>F3:G350 N3:O350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MIR-IG</vt:lpstr>
      <vt:lpstr>'MIR-IG'!Títulos_a_imprimir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 General</dc:creator>
  <cp:lastModifiedBy>Untra.010</cp:lastModifiedBy>
  <dcterms:created xsi:type="dcterms:W3CDTF">2022-05-05T21:03:24Z</dcterms:created>
  <dcterms:modified xsi:type="dcterms:W3CDTF">2022-12-15T21:32:46Z</dcterms:modified>
</cp:coreProperties>
</file>